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101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2'!$A$1:$N$20</definedName>
  </definedNames>
  <calcPr calcId="144525"/>
</workbook>
</file>

<file path=xl/calcChain.xml><?xml version="1.0" encoding="utf-8"?>
<calcChain xmlns="http://schemas.openxmlformats.org/spreadsheetml/2006/main">
  <c r="H11" i="5" l="1"/>
  <c r="K11" i="5" s="1"/>
  <c r="L11" i="5" s="1"/>
  <c r="M11" i="5" s="1"/>
  <c r="N11" i="5" s="1"/>
  <c r="I11" i="5"/>
  <c r="H12" i="5"/>
  <c r="K12" i="5" s="1"/>
  <c r="L12" i="5" s="1"/>
  <c r="M12" i="5" s="1"/>
  <c r="N12" i="5" s="1"/>
  <c r="I12" i="5"/>
  <c r="J12" i="5" l="1"/>
  <c r="J11" i="5"/>
  <c r="I10" i="5"/>
  <c r="H10" i="5"/>
  <c r="K10" i="5" s="1"/>
  <c r="L10" i="5" s="1"/>
  <c r="J10" i="5" l="1"/>
  <c r="M10" i="5"/>
  <c r="N10" i="5" s="1"/>
  <c r="N13" i="5" s="1"/>
  <c r="C6" i="5" l="1"/>
</calcChain>
</file>

<file path=xl/sharedStrings.xml><?xml version="1.0" encoding="utf-8"?>
<sst xmlns="http://schemas.openxmlformats.org/spreadsheetml/2006/main" count="36" uniqueCount="34">
  <si>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</si>
  <si>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</si>
  <si>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</si>
  <si>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</si>
  <si>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</si>
  <si>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</si>
  <si>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</si>
  <si>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</si>
  <si>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</si>
  <si>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</si>
  <si>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</si>
  <si>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</si>
  <si>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</si>
  <si>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</si>
  <si>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</si>
  <si>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</si>
  <si>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</si>
  <si>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</si>
  <si>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</si>
  <si>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Цена единицы продукции, указанная в источнике №2 с НДС, (руб.) </t>
  </si>
  <si>
    <t xml:space="preserve">     </t>
  </si>
  <si>
    <t>№</t>
  </si>
  <si>
    <t>Цена за единицу изм. с округлением до сотых долей после запятой (руб.)</t>
  </si>
  <si>
    <t>Приложение № 3
к Извещению по запросу котировок</t>
  </si>
  <si>
    <t>Обоснование начальной (максимальной) цены договора
на поставку щебня и отсева</t>
  </si>
  <si>
    <t>04.02.2019 г.</t>
  </si>
  <si>
    <t>т</t>
  </si>
  <si>
    <t>Щебень 5-20 мм</t>
  </si>
  <si>
    <t>Щебень 20-40 мм</t>
  </si>
  <si>
    <t>Отсев серый 0-5 мм</t>
  </si>
  <si>
    <t>исх №04-46/1458 от 20.02.2019 г.</t>
  </si>
  <si>
    <t>Входящий  номер коммерческого предложения, источник №1 вх. № 04/04-46/1458/92 от 04.03.2019г.</t>
  </si>
  <si>
    <t>Входящий  номер коммерческого предложения, источник №2 вх. № 04/04-46/1458/93 от 04.03.2019г.</t>
  </si>
  <si>
    <t>Входящий  номер коммерческого предложения, источник №3 вх. № 04/04-46/1458/94 от 04.03.2019г.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</si>
</sst>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2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7" borderId="10" applyNumberFormat="0" applyAlignment="0" applyProtection="0"/>
    <xf numFmtId="0" fontId="12" fillId="27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8" borderId="15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3" fontId="1" fillId="0" borderId="0" applyFont="0" applyFill="0" applyBorder="0" applyAlignment="0" applyProtection="0"/>
    <xf numFmtId="0" fontId="25" fillId="0" borderId="0"/>
  </cellStyleXfs>
  <cellXfs count="5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3" fontId="7" fillId="0" borderId="1" xfId="42" applyFont="1" applyFill="1" applyBorder="1" applyAlignment="1">
      <alignment horizontal="center" vertical="center"/>
    </xf>
    <xf numFmtId="43" fontId="3" fillId="0" borderId="1" xfId="42" applyFont="1" applyBorder="1" applyAlignment="1">
      <alignment horizontal="right" vertical="center"/>
    </xf>
    <xf numFmtId="43" fontId="7" fillId="0" borderId="1" xfId="42" applyFont="1" applyBorder="1" applyAlignment="1">
      <alignment horizontal="center" vertical="center"/>
    </xf>
    <xf numFmtId="43" fontId="3" fillId="0" borderId="1" xfId="42" applyFont="1" applyBorder="1"/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6" fillId="0" borderId="0" xfId="0" applyFont="1" applyAlignment="1">
      <alignment horizontal="left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view="pageBreakPreview" topLeftCell="A7" zoomScale="90" zoomScaleNormal="80" zoomScaleSheetLayoutView="70" workbookViewId="0">
      <selection activeCell="E9" sqref="E9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3.28515625" style="1" customWidth="1"/>
    <col min="14" max="14" width="22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42.75" customHeight="1" x14ac:dyDescent="0.3">
      <c r="L1" s="40" t="s">
        <v>23</v>
      </c>
      <c r="M1" s="40"/>
      <c r="N1" s="40"/>
    </row>
    <row r="2" spans="1:23" ht="54.75" customHeight="1" x14ac:dyDescent="0.3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3" ht="18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23" ht="18.75" customHeight="1" x14ac:dyDescent="0.3">
      <c r="A4" s="35" t="s">
        <v>0</v>
      </c>
      <c r="B4" s="36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23" ht="18.75" customHeight="1" x14ac:dyDescent="0.3">
      <c r="A5" s="28" t="s">
        <v>2</v>
      </c>
      <c r="B5" s="29"/>
      <c r="C5" s="30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</row>
    <row r="6" spans="1:23" ht="18.75" customHeight="1" x14ac:dyDescent="0.3">
      <c r="A6" s="42" t="s">
        <v>4</v>
      </c>
      <c r="B6" s="43"/>
      <c r="C6" s="35" t="str">
        <f>N13&amp;" руб. (расчет приложен в виде отдельной таблицы)"</f>
        <v>452946,3 руб. (расчет приложен в виде отдельной таблицы)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36"/>
    </row>
    <row r="7" spans="1:23" ht="18.75" customHeight="1" x14ac:dyDescent="0.3">
      <c r="A7" s="35" t="s">
        <v>5</v>
      </c>
      <c r="B7" s="36"/>
      <c r="C7" s="35" t="s">
        <v>25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36"/>
    </row>
    <row r="8" spans="1:23" s="3" customFormat="1" ht="38.25" customHeight="1" x14ac:dyDescent="0.25">
      <c r="A8" s="45" t="s">
        <v>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1:23" ht="337.5" customHeight="1" x14ac:dyDescent="0.3">
      <c r="A9" s="4" t="s">
        <v>21</v>
      </c>
      <c r="B9" s="18" t="s">
        <v>7</v>
      </c>
      <c r="C9" s="4" t="s">
        <v>8</v>
      </c>
      <c r="D9" s="17" t="s">
        <v>18</v>
      </c>
      <c r="E9" s="2" t="s">
        <v>9</v>
      </c>
      <c r="F9" s="2" t="s">
        <v>19</v>
      </c>
      <c r="G9" s="2" t="s">
        <v>10</v>
      </c>
      <c r="H9" s="2" t="s">
        <v>11</v>
      </c>
      <c r="I9" s="2" t="s">
        <v>12</v>
      </c>
      <c r="J9" s="2" t="s">
        <v>13</v>
      </c>
      <c r="K9" s="5" t="s">
        <v>14</v>
      </c>
      <c r="L9" s="2" t="s">
        <v>15</v>
      </c>
      <c r="M9" s="2" t="s">
        <v>22</v>
      </c>
      <c r="N9" s="2" t="s">
        <v>16</v>
      </c>
    </row>
    <row r="10" spans="1:23" ht="15.75" customHeight="1" x14ac:dyDescent="0.3">
      <c r="A10" s="21">
        <v>1</v>
      </c>
      <c r="B10" s="56" t="s">
        <v>27</v>
      </c>
      <c r="C10" s="57" t="s">
        <v>26</v>
      </c>
      <c r="D10" s="58">
        <v>168</v>
      </c>
      <c r="E10" s="24">
        <v>1880</v>
      </c>
      <c r="F10" s="24">
        <v>1450</v>
      </c>
      <c r="G10" s="24">
        <v>1650</v>
      </c>
      <c r="H10" s="24">
        <f>AVERAGE(E10:G10)</f>
        <v>1660</v>
      </c>
      <c r="I10" s="24">
        <f>STDEV(E10,F10,G10)</f>
        <v>215.17434791350013</v>
      </c>
      <c r="J10" s="24">
        <f>I10/H10*100</f>
        <v>12.962310115271091</v>
      </c>
      <c r="K10" s="26">
        <f>H10*D10</f>
        <v>278880</v>
      </c>
      <c r="L10" s="23">
        <f>K10/D10</f>
        <v>1660</v>
      </c>
      <c r="M10" s="22">
        <f>ROUND(L10,2)</f>
        <v>1660</v>
      </c>
      <c r="N10" s="25">
        <f>ROUND(M10*D10,2)</f>
        <v>278880</v>
      </c>
      <c r="O10" s="1">
        <v>780</v>
      </c>
      <c r="P10" s="6">
        <v>760</v>
      </c>
      <c r="Q10" s="1">
        <v>765</v>
      </c>
      <c r="S10" s="1">
        <v>156184.25</v>
      </c>
      <c r="T10" s="1">
        <v>154259</v>
      </c>
      <c r="W10" s="7"/>
    </row>
    <row r="11" spans="1:23" ht="15.75" customHeight="1" x14ac:dyDescent="0.3">
      <c r="A11" s="21">
        <v>2</v>
      </c>
      <c r="B11" s="56" t="s">
        <v>28</v>
      </c>
      <c r="C11" s="57" t="s">
        <v>26</v>
      </c>
      <c r="D11" s="58">
        <v>80</v>
      </c>
      <c r="E11" s="24">
        <v>1880</v>
      </c>
      <c r="F11" s="24">
        <v>1430</v>
      </c>
      <c r="G11" s="24">
        <v>1650</v>
      </c>
      <c r="H11" s="24">
        <f t="shared" ref="H11:H12" si="0">AVERAGE(E11:G11)</f>
        <v>1653.3333333333333</v>
      </c>
      <c r="I11" s="24">
        <f t="shared" ref="I11:I12" si="1">STDEV(E11,F11,G11)</f>
        <v>225.01851775650263</v>
      </c>
      <c r="J11" s="24">
        <f t="shared" ref="J11:J12" si="2">I11/H11*100</f>
        <v>13.609990993336854</v>
      </c>
      <c r="K11" s="26">
        <f t="shared" ref="K11:K12" si="3">H11*D11</f>
        <v>132266.66666666666</v>
      </c>
      <c r="L11" s="23">
        <f t="shared" ref="L11:L12" si="4">K11/D11</f>
        <v>1653.3333333333333</v>
      </c>
      <c r="M11" s="22">
        <f t="shared" ref="M11:M12" si="5">ROUND(L11,2)</f>
        <v>1653.33</v>
      </c>
      <c r="N11" s="25">
        <f>ROUND(M11*D11,2)</f>
        <v>132266.4</v>
      </c>
      <c r="O11" s="1">
        <v>780</v>
      </c>
      <c r="P11" s="6">
        <v>760</v>
      </c>
      <c r="Q11" s="1">
        <v>765</v>
      </c>
      <c r="S11" s="1">
        <v>156184.25</v>
      </c>
      <c r="T11" s="1">
        <v>154259</v>
      </c>
      <c r="W11" s="7"/>
    </row>
    <row r="12" spans="1:23" ht="13.5" customHeight="1" x14ac:dyDescent="0.3">
      <c r="A12" s="21">
        <v>3</v>
      </c>
      <c r="B12" s="56" t="s">
        <v>29</v>
      </c>
      <c r="C12" s="57" t="s">
        <v>26</v>
      </c>
      <c r="D12" s="58">
        <v>30</v>
      </c>
      <c r="E12" s="24">
        <v>1550</v>
      </c>
      <c r="F12" s="24">
        <v>1280</v>
      </c>
      <c r="G12" s="24">
        <v>1350</v>
      </c>
      <c r="H12" s="24">
        <f t="shared" si="0"/>
        <v>1393.3333333333333</v>
      </c>
      <c r="I12" s="24">
        <f t="shared" si="1"/>
        <v>140.11899704655801</v>
      </c>
      <c r="J12" s="24">
        <f t="shared" si="2"/>
        <v>10.056387347839092</v>
      </c>
      <c r="K12" s="26">
        <f t="shared" si="3"/>
        <v>41800</v>
      </c>
      <c r="L12" s="23">
        <f t="shared" si="4"/>
        <v>1393.3333333333333</v>
      </c>
      <c r="M12" s="22">
        <f t="shared" si="5"/>
        <v>1393.33</v>
      </c>
      <c r="N12" s="25">
        <f t="shared" ref="N12" si="6">ROUND(M12*D12,2)</f>
        <v>41799.9</v>
      </c>
      <c r="P12" s="6"/>
      <c r="W12" s="7"/>
    </row>
    <row r="13" spans="1:23" ht="15" customHeight="1" x14ac:dyDescent="0.3">
      <c r="A13" s="48" t="s">
        <v>17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  <c r="N13" s="27">
        <f>SUM(N10:N12)</f>
        <v>452946.30000000005</v>
      </c>
      <c r="P13" s="8"/>
      <c r="W13" s="7"/>
    </row>
    <row r="14" spans="1:23" ht="15" customHeight="1" x14ac:dyDescent="0.3">
      <c r="P14" s="8"/>
      <c r="W14" s="7"/>
    </row>
    <row r="15" spans="1:23" ht="18.75" customHeight="1" x14ac:dyDescent="0.3">
      <c r="B15" s="9" t="s">
        <v>20</v>
      </c>
      <c r="C15" s="51" t="s">
        <v>30</v>
      </c>
      <c r="D15" s="51"/>
      <c r="E15" s="51"/>
      <c r="F15" s="51"/>
      <c r="G15" s="51"/>
      <c r="H15" s="51"/>
      <c r="I15" s="10"/>
      <c r="J15" s="10"/>
    </row>
    <row r="16" spans="1:23" ht="18.75" customHeight="1" x14ac:dyDescent="0.3">
      <c r="B16" s="10"/>
      <c r="C16" s="10"/>
      <c r="D16" s="10"/>
      <c r="E16" s="10"/>
      <c r="F16" s="10"/>
      <c r="G16" s="10"/>
      <c r="H16" s="10"/>
      <c r="I16" s="10"/>
      <c r="J16" s="10"/>
      <c r="W16" s="11"/>
    </row>
    <row r="17" spans="2:25" ht="15" customHeight="1" x14ac:dyDescent="0.3">
      <c r="B17" s="10"/>
      <c r="C17" s="10"/>
      <c r="D17" s="10"/>
      <c r="E17" s="10"/>
      <c r="F17" s="10"/>
      <c r="G17" s="10"/>
      <c r="H17" s="10"/>
      <c r="I17" s="10"/>
      <c r="J17" s="10"/>
    </row>
    <row r="18" spans="2:25" ht="15" customHeight="1" x14ac:dyDescent="0.3">
      <c r="B18" s="12" t="s">
        <v>31</v>
      </c>
      <c r="C18" s="12"/>
      <c r="D18" s="12"/>
      <c r="E18" s="10"/>
      <c r="F18" s="10"/>
      <c r="G18" s="10"/>
      <c r="H18" s="10"/>
      <c r="I18" s="10"/>
      <c r="J18" s="10"/>
      <c r="Y18" s="13"/>
    </row>
    <row r="19" spans="2:25" ht="15" customHeight="1" x14ac:dyDescent="0.3">
      <c r="B19" s="12" t="s">
        <v>32</v>
      </c>
      <c r="C19" s="12"/>
      <c r="D19" s="12"/>
      <c r="E19" s="10"/>
      <c r="F19" s="10"/>
      <c r="G19" s="10"/>
      <c r="H19" s="10"/>
      <c r="I19" s="10"/>
      <c r="J19" s="10"/>
    </row>
    <row r="20" spans="2:25" ht="18.75" customHeight="1" x14ac:dyDescent="0.3">
      <c r="B20" s="12" t="s">
        <v>33</v>
      </c>
      <c r="C20" s="12"/>
      <c r="D20" s="12"/>
      <c r="E20" s="10"/>
      <c r="F20" s="10"/>
      <c r="G20" s="10"/>
      <c r="H20" s="10"/>
      <c r="I20" s="10"/>
      <c r="J20" s="10"/>
    </row>
    <row r="21" spans="2:25" ht="36.75" customHeight="1" x14ac:dyDescent="0.3">
      <c r="B21" s="12"/>
      <c r="C21" s="12"/>
      <c r="D21" s="12"/>
      <c r="E21" s="10"/>
      <c r="F21" s="10"/>
      <c r="G21" s="10"/>
      <c r="H21" s="10"/>
      <c r="I21" s="10"/>
      <c r="J21" s="10"/>
    </row>
    <row r="22" spans="2:25" ht="15" customHeight="1" x14ac:dyDescent="0.3">
      <c r="B22" s="10"/>
      <c r="C22" s="10"/>
      <c r="D22" s="10"/>
      <c r="E22" s="10"/>
      <c r="F22" s="10"/>
      <c r="G22" s="10"/>
      <c r="H22" s="10"/>
      <c r="I22" s="10"/>
      <c r="J22" s="10"/>
    </row>
    <row r="23" spans="2:25" ht="15" customHeight="1" x14ac:dyDescent="0.3">
      <c r="C23" s="10"/>
      <c r="D23" s="10"/>
      <c r="E23" s="10"/>
      <c r="F23" s="10"/>
      <c r="G23" s="10"/>
      <c r="H23" s="10"/>
      <c r="I23" s="10"/>
      <c r="J23" s="10"/>
    </row>
    <row r="24" spans="2:25" ht="20.25" customHeight="1" x14ac:dyDescent="0.3">
      <c r="B24" s="52"/>
      <c r="C24" s="52"/>
      <c r="D24" s="52"/>
      <c r="E24" s="10"/>
      <c r="F24" s="10"/>
      <c r="G24" s="10"/>
      <c r="H24" s="10"/>
      <c r="I24" s="10"/>
      <c r="J24" s="10"/>
    </row>
    <row r="25" spans="2:25" ht="15" customHeight="1" x14ac:dyDescent="0.3">
      <c r="B25" s="14"/>
      <c r="C25" s="10"/>
      <c r="D25" s="10"/>
      <c r="E25" s="10"/>
      <c r="F25" s="10"/>
      <c r="G25" s="10"/>
      <c r="H25" s="10"/>
      <c r="I25" s="10"/>
      <c r="J25" s="10"/>
    </row>
    <row r="26" spans="2:25" ht="15.75" customHeight="1" x14ac:dyDescent="0.3">
      <c r="B26" s="20"/>
      <c r="C26" s="10"/>
      <c r="D26" s="10"/>
      <c r="E26" s="10"/>
      <c r="F26" s="10"/>
      <c r="G26" s="10"/>
      <c r="H26" s="10"/>
      <c r="I26" s="10"/>
      <c r="J26" s="10"/>
    </row>
    <row r="27" spans="2:25" ht="15.75" customHeight="1" x14ac:dyDescent="0.3">
      <c r="B27" s="53"/>
      <c r="C27" s="53"/>
      <c r="D27" s="53"/>
      <c r="E27" s="53"/>
      <c r="F27" s="19"/>
      <c r="G27" s="19"/>
      <c r="H27" s="15"/>
      <c r="I27" s="15"/>
      <c r="J27" s="15"/>
    </row>
    <row r="28" spans="2:25" ht="15.75" customHeight="1" x14ac:dyDescent="0.3">
      <c r="B28" s="54"/>
      <c r="C28" s="54"/>
      <c r="D28" s="54"/>
      <c r="E28" s="10"/>
      <c r="F28" s="10"/>
      <c r="G28" s="10"/>
      <c r="H28" s="10"/>
      <c r="I28" s="10"/>
      <c r="J28" s="10"/>
    </row>
    <row r="29" spans="2:25" ht="15" customHeight="1" x14ac:dyDescent="0.3">
      <c r="B29" s="14"/>
      <c r="C29" s="10"/>
      <c r="D29" s="10"/>
      <c r="E29" s="10"/>
      <c r="F29" s="10"/>
      <c r="G29" s="10"/>
      <c r="H29" s="10"/>
      <c r="I29" s="10"/>
      <c r="J29" s="10"/>
    </row>
    <row r="30" spans="2:25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</row>
    <row r="31" spans="2:25" ht="15.75" customHeight="1" x14ac:dyDescent="0.3">
      <c r="B31" s="55"/>
      <c r="C31" s="55"/>
      <c r="D31" s="10"/>
      <c r="E31" s="10"/>
      <c r="F31" s="10"/>
      <c r="G31" s="10"/>
      <c r="H31" s="10"/>
      <c r="I31" s="10"/>
      <c r="J31" s="10"/>
    </row>
    <row r="32" spans="2:25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</row>
    <row r="33" spans="2:10" ht="15.75" customHeight="1" x14ac:dyDescent="0.3">
      <c r="B33" s="16"/>
      <c r="C33" s="10"/>
      <c r="D33" s="10"/>
      <c r="E33" s="10"/>
      <c r="F33" s="10"/>
      <c r="G33" s="10"/>
      <c r="H33" s="10"/>
      <c r="I33" s="10"/>
      <c r="J33" s="10"/>
    </row>
    <row r="34" spans="2:10" ht="15" customHeight="1" x14ac:dyDescent="0.3">
      <c r="B34" s="41"/>
      <c r="C34" s="41"/>
      <c r="D34" s="41"/>
      <c r="E34" s="41"/>
      <c r="F34" s="41"/>
      <c r="G34" s="41"/>
      <c r="H34" s="41"/>
      <c r="I34" s="41"/>
      <c r="J34" s="41"/>
    </row>
    <row r="35" spans="2:10" ht="15" customHeight="1" x14ac:dyDescent="0.3"/>
    <row r="36" spans="2:10" ht="185.25" customHeight="1" x14ac:dyDescent="0.3"/>
    <row r="38" spans="2:10" ht="24" customHeight="1" x14ac:dyDescent="0.3"/>
  </sheetData>
  <mergeCells count="19">
    <mergeCell ref="L1:N1"/>
    <mergeCell ref="B34:J34"/>
    <mergeCell ref="A6:B6"/>
    <mergeCell ref="C6:N6"/>
    <mergeCell ref="A7:B7"/>
    <mergeCell ref="C7:N7"/>
    <mergeCell ref="A8:N8"/>
    <mergeCell ref="A13:M13"/>
    <mergeCell ref="C15:H15"/>
    <mergeCell ref="B24:D24"/>
    <mergeCell ref="B27:E27"/>
    <mergeCell ref="B28:D28"/>
    <mergeCell ref="B31:C31"/>
    <mergeCell ref="A5:B5"/>
    <mergeCell ref="C5:N5"/>
    <mergeCell ref="A2:K2"/>
    <mergeCell ref="A3:K3"/>
    <mergeCell ref="A4:B4"/>
    <mergeCell ref="C4:N4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2019-04-03T11:48:02Z</dcterms:modified>
</cp:coreProperties>
</file>