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750" windowWidth="18735" windowHeight="10830"/>
  </bookViews>
  <sheets>
    <sheet name="часть 2" sheetId="5" r:id="rId1"/>
  </sheets>
  <definedNames>
    <definedName name="_GoBack" localSheetId="0">'часть 2'!#REF!</definedName>
    <definedName name="_xlnm.Print_Area" localSheetId="0">'часть 2'!$A$1:$N$19</definedName>
  </definedNames>
  <calcPr calcId="144525"/>
</workbook>
</file>

<file path=xl/calcChain.xml><?xml version="1.0" encoding="utf-8"?>
<calcChain xmlns="http://schemas.openxmlformats.org/spreadsheetml/2006/main">
  <c r="H11" i="5" l="1"/>
  <c r="I11" i="5"/>
  <c r="K11" i="5" l="1"/>
  <c r="L11" i="5" s="1"/>
  <c r="N11" i="5" s="1"/>
  <c r="M11" i="5"/>
  <c r="J11" i="5"/>
  <c r="I10" i="5"/>
  <c r="H10" i="5"/>
  <c r="K10" i="5" l="1"/>
  <c r="L10" i="5" s="1"/>
  <c r="M10" i="5"/>
  <c r="J10" i="5"/>
  <c r="N10" i="5"/>
  <c r="N12" i="5" l="1"/>
  <c r="C6" i="5" s="1"/>
</calcChain>
</file>

<file path=xl/sharedStrings.xml><?xml version="1.0" encoding="utf-8"?>
<sst xmlns="http://schemas.openxmlformats.org/spreadsheetml/2006/main" count="34" uniqueCount="33">
  <si>
    <t>Основные характеристики объекта закупки</t>
  </si>
  <si>
    <t>Наименование , ГОСТ и технические характеристики согласно технического задания</t>
  </si>
  <si>
    <t xml:space="preserve">Используемый метод определения НМЦД с обоснованием: </t>
  </si>
  <si>
    <t xml:space="preserve">Метод сопоставимых рыночных цен (анализа рынка)
В соответствии с ч.6 статьи 22 Федерального закона от 05.04.2013 N 44-ФЗ "О контрактной системе в сфере закупок товаров, работ, услуг для обеспечения государственных и муниципальных нужд" метод сопоставимых рыночных цен (анализа рынка) является приоритетным для определения и обоснования начальной (максимальной) цены контракта
</t>
  </si>
  <si>
    <t>Расчет НМЦД</t>
  </si>
  <si>
    <t xml:space="preserve">Дата подготовки обоснования НМЦД: </t>
  </si>
  <si>
    <t xml:space="preserve">Расчет начальной (максимальной) цены договора методом сопоставимых рыночных цен (анализа рынка) </t>
  </si>
  <si>
    <t>Характеристики ценовой информации</t>
  </si>
  <si>
    <t>ед. изм</t>
  </si>
  <si>
    <t>Средняя арифметическая величина цены единицы продукции</t>
  </si>
  <si>
    <t xml:space="preserve">Среднее квадратичное отклонение </t>
  </si>
  <si>
    <t xml:space="preserve">коэффициент вариации цен         V (%)                    (не должен превышать 33%) </t>
  </si>
  <si>
    <t>Расчет НМЦД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</si>
  <si>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единицу изм. (руб.)</t>
  </si>
  <si>
    <t>НМЦД договора с учетом округления цены за единицу (руб.)</t>
  </si>
  <si>
    <t>ИТОГО:</t>
  </si>
  <si>
    <t>Кол-во (объем) продукции</t>
  </si>
  <si>
    <t xml:space="preserve">     </t>
  </si>
  <si>
    <t>№</t>
  </si>
  <si>
    <t>Цена за единицу изм. с округлением до сотых долей после запятой (руб.)</t>
  </si>
  <si>
    <t>Приложение № 3
к Извещению по запросу котировок</t>
  </si>
  <si>
    <t xml:space="preserve">Цена единицы продукции, указанная в источнике №1, (руб.) </t>
  </si>
  <si>
    <t xml:space="preserve">Цена единицы продукции, указанная в источнике №2, (руб.) </t>
  </si>
  <si>
    <t xml:space="preserve">Цена единицы продукции, указанная в источнике №3, (руб.) </t>
  </si>
  <si>
    <t>Обоснование начальной (максимальной) цены договора
на поставку  сварочных электродов</t>
  </si>
  <si>
    <t>17.01.2019 г.</t>
  </si>
  <si>
    <t>Сварочные электроды АНО-21 д.3 мм</t>
  </si>
  <si>
    <t>Сварочные электроды АНО-21 д.4 мм</t>
  </si>
  <si>
    <t>кг</t>
  </si>
  <si>
    <t>исх №04-46/159 от 14.01.2019 г.</t>
  </si>
  <si>
    <t>Входящий  номер коммерческого предложения, источник №1 вх. № 04/04-46/159/7 от 15.01.2019г.</t>
  </si>
  <si>
    <t>Входящий  номер коммерческого предложения, источник №2 вх. № 04/04-46/159/9 от 16.01.2019г.</t>
  </si>
  <si>
    <t>Входящий  номер коммерческого предложения, источник №3 вх. № 04/04-46/159/8 от 16.01.2019г.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</si>
</sst>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"/>
    <numFmt numFmtId="165" formatCode="0.0000"/>
  </numFmts>
  <fonts count="28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indexed="8"/>
      <name val="Calibri"/>
      <family val="2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9" applyNumberFormat="0" applyAlignment="0" applyProtection="0"/>
    <xf numFmtId="0" fontId="11" fillId="27" borderId="10" applyNumberFormat="0" applyAlignment="0" applyProtection="0"/>
    <xf numFmtId="0" fontId="12" fillId="27" borderId="9" applyNumberFormat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7" fillId="28" borderId="15" applyNumberFormat="0" applyAlignment="0" applyProtection="0"/>
    <xf numFmtId="0" fontId="18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20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31" borderId="16" applyNumberFormat="0" applyFont="0" applyAlignment="0" applyProtection="0"/>
    <xf numFmtId="0" fontId="22" fillId="0" borderId="17" applyNumberFormat="0" applyFill="0" applyAlignment="0" applyProtection="0"/>
    <xf numFmtId="0" fontId="23" fillId="0" borderId="0" applyNumberFormat="0" applyFill="0" applyBorder="0" applyAlignment="0" applyProtection="0"/>
    <xf numFmtId="0" fontId="24" fillId="32" borderId="0" applyNumberFormat="0" applyBorder="0" applyAlignment="0" applyProtection="0"/>
    <xf numFmtId="43" fontId="1" fillId="0" borderId="0" applyFont="0" applyFill="0" applyBorder="0" applyAlignment="0" applyProtection="0"/>
    <xf numFmtId="0" fontId="25" fillId="0" borderId="0"/>
  </cellStyleXfs>
  <cellXfs count="6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2" fillId="0" borderId="3" xfId="0" applyNumberFormat="1" applyFont="1" applyFill="1" applyBorder="1" applyAlignment="1">
      <alignment horizontal="right" vertical="center"/>
    </xf>
    <xf numFmtId="4" fontId="2" fillId="0" borderId="0" xfId="0" applyNumberFormat="1" applyFont="1"/>
    <xf numFmtId="4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/>
    <xf numFmtId="0" fontId="2" fillId="0" borderId="0" xfId="0" applyNumberFormat="1" applyFont="1" applyFill="1" applyBorder="1" applyAlignment="1" applyProtection="1"/>
    <xf numFmtId="165" fontId="2" fillId="0" borderId="0" xfId="0" applyNumberFormat="1" applyFont="1"/>
    <xf numFmtId="0" fontId="4" fillId="0" borderId="0" xfId="0" applyFont="1" applyAlignment="1">
      <alignment vertical="center"/>
    </xf>
    <xf numFmtId="2" fontId="2" fillId="0" borderId="0" xfId="0" applyNumberFormat="1" applyFont="1"/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/>
    <xf numFmtId="0" fontId="5" fillId="0" borderId="0" xfId="0" applyFont="1" applyAlignment="1">
      <alignment vertical="center" shrinkToFit="1"/>
    </xf>
    <xf numFmtId="0" fontId="2" fillId="0" borderId="4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shrinkToFit="1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43" fontId="7" fillId="0" borderId="1" xfId="42" applyFont="1" applyFill="1" applyBorder="1" applyAlignment="1">
      <alignment horizontal="center" vertical="center"/>
    </xf>
    <xf numFmtId="43" fontId="3" fillId="0" borderId="1" xfId="42" applyFont="1" applyBorder="1" applyAlignment="1">
      <alignment horizontal="right" vertical="center"/>
    </xf>
    <xf numFmtId="43" fontId="7" fillId="0" borderId="1" xfId="42" applyFont="1" applyBorder="1" applyAlignment="1">
      <alignment horizontal="center" vertical="center"/>
    </xf>
    <xf numFmtId="43" fontId="3" fillId="0" borderId="1" xfId="42" applyFont="1" applyBorder="1"/>
    <xf numFmtId="0" fontId="2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6" fillId="0" borderId="0" xfId="0" applyFont="1" applyAlignment="1">
      <alignment horizontal="left" wrapText="1"/>
    </xf>
    <xf numFmtId="0" fontId="5" fillId="0" borderId="0" xfId="0" applyFont="1" applyAlignment="1">
      <alignment vertical="center" wrapText="1" shrinkToFi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43" fontId="2" fillId="0" borderId="5" xfId="42" applyNumberFormat="1" applyFont="1" applyBorder="1" applyAlignment="1">
      <alignment horizontal="left" vertical="center"/>
    </xf>
    <xf numFmtId="43" fontId="2" fillId="0" borderId="7" xfId="42" applyNumberFormat="1" applyFont="1" applyBorder="1" applyAlignment="1">
      <alignment horizontal="left" vertical="center"/>
    </xf>
    <xf numFmtId="43" fontId="2" fillId="0" borderId="6" xfId="42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8" xfId="0" applyFont="1" applyBorder="1" applyAlignment="1"/>
    <xf numFmtId="0" fontId="2" fillId="0" borderId="0" xfId="0" applyFont="1" applyAlignment="1">
      <alignment horizontal="left" shrinkToFit="1"/>
    </xf>
    <xf numFmtId="0" fontId="2" fillId="0" borderId="0" xfId="0" applyFont="1" applyAlignment="1">
      <alignment horizontal="justify" vertical="center" shrinkToFit="1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3" xfId="43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2" builtinId="3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tabSelected="1" view="pageBreakPreview" zoomScale="90" zoomScaleNormal="80" zoomScaleSheetLayoutView="70" workbookViewId="0">
      <selection activeCell="A2" sqref="A2:K2"/>
    </sheetView>
  </sheetViews>
  <sheetFormatPr defaultRowHeight="18.75" customHeight="1" x14ac:dyDescent="0.3"/>
  <cols>
    <col min="1" max="1" width="6.140625" style="1" customWidth="1"/>
    <col min="2" max="2" width="49.28515625" style="1" customWidth="1"/>
    <col min="3" max="3" width="9.28515625" style="1" customWidth="1"/>
    <col min="4" max="4" width="13.5703125" style="1" customWidth="1"/>
    <col min="5" max="7" width="16.85546875" style="1" customWidth="1"/>
    <col min="8" max="8" width="20" style="1" customWidth="1"/>
    <col min="9" max="9" width="16.7109375" style="1" customWidth="1"/>
    <col min="10" max="10" width="17" style="1" customWidth="1"/>
    <col min="11" max="11" width="19.5703125" style="1" customWidth="1"/>
    <col min="12" max="12" width="15.7109375" style="1" customWidth="1"/>
    <col min="13" max="13" width="13.28515625" style="1" customWidth="1"/>
    <col min="14" max="14" width="22" style="1" customWidth="1"/>
    <col min="15" max="16" width="9.140625" style="1" hidden="1" customWidth="1"/>
    <col min="17" max="17" width="0.140625" style="1" hidden="1" customWidth="1"/>
    <col min="18" max="21" width="9.140625" style="1" hidden="1" customWidth="1"/>
    <col min="22" max="22" width="9.140625" style="1"/>
    <col min="23" max="23" width="17.7109375" style="1" bestFit="1" customWidth="1"/>
    <col min="24" max="24" width="9.140625" style="1"/>
    <col min="25" max="25" width="13.85546875" style="1" bestFit="1" customWidth="1"/>
    <col min="26" max="16384" width="9.140625" style="1"/>
  </cols>
  <sheetData>
    <row r="1" spans="1:23" ht="42.75" customHeight="1" x14ac:dyDescent="0.3">
      <c r="L1" s="44" t="s">
        <v>20</v>
      </c>
      <c r="M1" s="44"/>
      <c r="N1" s="44"/>
    </row>
    <row r="2" spans="1:23" ht="54.75" customHeight="1" x14ac:dyDescent="0.3">
      <c r="A2" s="37" t="s">
        <v>24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23" ht="18.75" customHeigh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23" ht="18.75" customHeight="1" x14ac:dyDescent="0.3">
      <c r="A4" s="39" t="s">
        <v>0</v>
      </c>
      <c r="B4" s="40"/>
      <c r="C4" s="41" t="s">
        <v>1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23" ht="18.75" customHeight="1" x14ac:dyDescent="0.3">
      <c r="A5" s="32" t="s">
        <v>2</v>
      </c>
      <c r="B5" s="33"/>
      <c r="C5" s="34" t="s">
        <v>3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6"/>
    </row>
    <row r="6" spans="1:23" ht="18.75" customHeight="1" x14ac:dyDescent="0.3">
      <c r="A6" s="46" t="s">
        <v>4</v>
      </c>
      <c r="B6" s="47"/>
      <c r="C6" s="48" t="str">
        <f>N12&amp;" руб. "</f>
        <v xml:space="preserve">659221,8 руб. 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50"/>
    </row>
    <row r="7" spans="1:23" ht="18.75" customHeight="1" x14ac:dyDescent="0.3">
      <c r="A7" s="39" t="s">
        <v>5</v>
      </c>
      <c r="B7" s="40"/>
      <c r="C7" s="39" t="s">
        <v>25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40"/>
    </row>
    <row r="8" spans="1:23" s="3" customFormat="1" ht="38.25" customHeight="1" x14ac:dyDescent="0.25">
      <c r="A8" s="52" t="s">
        <v>6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</row>
    <row r="9" spans="1:23" ht="337.5" customHeight="1" x14ac:dyDescent="0.3">
      <c r="A9" s="4" t="s">
        <v>18</v>
      </c>
      <c r="B9" s="18" t="s">
        <v>7</v>
      </c>
      <c r="C9" s="4" t="s">
        <v>8</v>
      </c>
      <c r="D9" s="17" t="s">
        <v>16</v>
      </c>
      <c r="E9" s="2" t="s">
        <v>21</v>
      </c>
      <c r="F9" s="2" t="s">
        <v>22</v>
      </c>
      <c r="G9" s="2" t="s">
        <v>23</v>
      </c>
      <c r="H9" s="2" t="s">
        <v>9</v>
      </c>
      <c r="I9" s="2" t="s">
        <v>10</v>
      </c>
      <c r="J9" s="2" t="s">
        <v>11</v>
      </c>
      <c r="K9" s="5" t="s">
        <v>12</v>
      </c>
      <c r="L9" s="2" t="s">
        <v>13</v>
      </c>
      <c r="M9" s="2" t="s">
        <v>19</v>
      </c>
      <c r="N9" s="2" t="s">
        <v>14</v>
      </c>
    </row>
    <row r="10" spans="1:23" ht="15.75" customHeight="1" x14ac:dyDescent="0.3">
      <c r="A10" s="21">
        <v>1</v>
      </c>
      <c r="B10" s="28" t="s">
        <v>26</v>
      </c>
      <c r="C10" s="31" t="s">
        <v>28</v>
      </c>
      <c r="D10" s="30">
        <v>3400</v>
      </c>
      <c r="E10" s="24">
        <v>97.91</v>
      </c>
      <c r="F10" s="24">
        <v>100</v>
      </c>
      <c r="G10" s="24">
        <v>91.81</v>
      </c>
      <c r="H10" s="24">
        <f>AVERAGE(E10:G10)</f>
        <v>96.573333333333338</v>
      </c>
      <c r="I10" s="24">
        <f>STDEV(E10,F10,G10)</f>
        <v>4.2554709884257607</v>
      </c>
      <c r="J10" s="24">
        <f>I10/H10*100</f>
        <v>4.4064658861235957</v>
      </c>
      <c r="K10" s="26">
        <f>H10*D10</f>
        <v>328349.33333333337</v>
      </c>
      <c r="L10" s="23">
        <f>K10/D10</f>
        <v>96.573333333333338</v>
      </c>
      <c r="M10" s="22">
        <f>ROUNDDOWN(H10,2)</f>
        <v>96.57</v>
      </c>
      <c r="N10" s="25">
        <f>ROUND(M10*D10,2)</f>
        <v>328338</v>
      </c>
      <c r="O10" s="1">
        <v>780</v>
      </c>
      <c r="P10" s="6">
        <v>760</v>
      </c>
      <c r="Q10" s="1">
        <v>765</v>
      </c>
      <c r="S10" s="1">
        <v>156184.25</v>
      </c>
      <c r="T10" s="1">
        <v>154259</v>
      </c>
      <c r="W10" s="7"/>
    </row>
    <row r="11" spans="1:23" ht="15.75" customHeight="1" x14ac:dyDescent="0.3">
      <c r="A11" s="21">
        <v>2</v>
      </c>
      <c r="B11" s="28" t="s">
        <v>27</v>
      </c>
      <c r="C11" s="29" t="s">
        <v>28</v>
      </c>
      <c r="D11" s="30">
        <v>3540</v>
      </c>
      <c r="E11" s="24">
        <v>94.35</v>
      </c>
      <c r="F11" s="24">
        <v>97</v>
      </c>
      <c r="G11" s="24">
        <v>89.06</v>
      </c>
      <c r="H11" s="24">
        <f t="shared" ref="H11" si="0">AVERAGE(E11:G11)</f>
        <v>93.469999999999985</v>
      </c>
      <c r="I11" s="24">
        <f t="shared" ref="I11" si="1">STDEV(E11,F11,G11)</f>
        <v>4.0424868583583526</v>
      </c>
      <c r="J11" s="24">
        <f t="shared" ref="J11" si="2">I11/H11*100</f>
        <v>4.3249030259530894</v>
      </c>
      <c r="K11" s="26">
        <f t="shared" ref="K11" si="3">H11*D11</f>
        <v>330883.79999999993</v>
      </c>
      <c r="L11" s="23">
        <f t="shared" ref="L11" si="4">K11/D11</f>
        <v>93.469999999999985</v>
      </c>
      <c r="M11" s="22">
        <f>ROUNDDOWN(H11,2)</f>
        <v>93.47</v>
      </c>
      <c r="N11" s="25">
        <f t="shared" ref="N11" si="5">ROUND(M11*D11,2)</f>
        <v>330883.8</v>
      </c>
      <c r="P11" s="8"/>
      <c r="W11" s="7"/>
    </row>
    <row r="12" spans="1:23" ht="15" customHeight="1" x14ac:dyDescent="0.3">
      <c r="A12" s="55" t="s">
        <v>15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7"/>
      <c r="N12" s="27">
        <f>SUM(N10:N11)</f>
        <v>659221.80000000005</v>
      </c>
      <c r="P12" s="8"/>
      <c r="W12" s="7"/>
    </row>
    <row r="13" spans="1:23" ht="15" customHeight="1" x14ac:dyDescent="0.3">
      <c r="P13" s="8"/>
      <c r="W13" s="7"/>
    </row>
    <row r="14" spans="1:23" ht="18.75" customHeight="1" x14ac:dyDescent="0.3">
      <c r="B14" s="9" t="s">
        <v>17</v>
      </c>
      <c r="C14" s="58" t="s">
        <v>29</v>
      </c>
      <c r="D14" s="58"/>
      <c r="E14" s="58"/>
      <c r="F14" s="58"/>
      <c r="G14" s="58"/>
      <c r="H14" s="58"/>
      <c r="I14" s="10"/>
      <c r="J14" s="10"/>
    </row>
    <row r="15" spans="1:23" ht="18.75" customHeight="1" x14ac:dyDescent="0.3">
      <c r="B15" s="10"/>
      <c r="C15" s="10"/>
      <c r="D15" s="10"/>
      <c r="E15" s="10"/>
      <c r="F15" s="10"/>
      <c r="G15" s="10"/>
      <c r="H15" s="10"/>
      <c r="I15" s="10"/>
      <c r="J15" s="10"/>
      <c r="W15" s="11"/>
    </row>
    <row r="16" spans="1:23" ht="15" customHeight="1" x14ac:dyDescent="0.3">
      <c r="B16" s="10"/>
      <c r="C16" s="10"/>
      <c r="D16" s="10"/>
      <c r="E16" s="10"/>
      <c r="F16" s="10"/>
      <c r="G16" s="10"/>
      <c r="H16" s="10"/>
      <c r="I16" s="10"/>
      <c r="J16" s="10"/>
    </row>
    <row r="17" spans="2:25" ht="15" customHeight="1" x14ac:dyDescent="0.3">
      <c r="B17" s="12" t="s">
        <v>30</v>
      </c>
      <c r="C17" s="12"/>
      <c r="D17" s="12"/>
      <c r="E17" s="10"/>
      <c r="F17" s="10"/>
      <c r="G17" s="10"/>
      <c r="H17" s="10"/>
      <c r="I17" s="10"/>
      <c r="J17" s="10"/>
      <c r="Y17" s="13"/>
    </row>
    <row r="18" spans="2:25" ht="15" customHeight="1" x14ac:dyDescent="0.3">
      <c r="B18" s="12" t="s">
        <v>31</v>
      </c>
      <c r="C18" s="12"/>
      <c r="D18" s="12"/>
      <c r="E18" s="10"/>
      <c r="F18" s="10"/>
      <c r="G18" s="10"/>
      <c r="H18" s="10"/>
      <c r="I18" s="10"/>
      <c r="J18" s="10"/>
    </row>
    <row r="19" spans="2:25" ht="18.75" customHeight="1" x14ac:dyDescent="0.3">
      <c r="B19" s="12" t="s">
        <v>32</v>
      </c>
      <c r="C19" s="12"/>
      <c r="D19" s="12"/>
      <c r="E19" s="10"/>
      <c r="F19" s="10"/>
      <c r="G19" s="10"/>
      <c r="H19" s="10"/>
      <c r="I19" s="10"/>
      <c r="J19" s="10"/>
    </row>
    <row r="20" spans="2:25" ht="36.75" customHeight="1" x14ac:dyDescent="0.3">
      <c r="B20" s="12"/>
      <c r="C20" s="12"/>
      <c r="D20" s="12"/>
      <c r="E20" s="10"/>
      <c r="F20" s="10"/>
      <c r="G20" s="10"/>
      <c r="H20" s="10"/>
      <c r="I20" s="10"/>
      <c r="J20" s="10"/>
    </row>
    <row r="21" spans="2:25" ht="15" customHeight="1" x14ac:dyDescent="0.3">
      <c r="B21" s="10"/>
      <c r="C21" s="10"/>
      <c r="D21" s="10"/>
      <c r="E21" s="10"/>
      <c r="F21" s="10"/>
      <c r="G21" s="10"/>
      <c r="H21" s="10"/>
      <c r="I21" s="10"/>
      <c r="J21" s="10"/>
    </row>
    <row r="22" spans="2:25" ht="15" customHeight="1" x14ac:dyDescent="0.3">
      <c r="C22" s="10"/>
      <c r="D22" s="10"/>
      <c r="E22" s="10"/>
      <c r="F22" s="10"/>
      <c r="G22" s="10"/>
      <c r="H22" s="10"/>
      <c r="I22" s="10"/>
      <c r="J22" s="10"/>
    </row>
    <row r="23" spans="2:25" ht="20.25" customHeight="1" x14ac:dyDescent="0.3">
      <c r="B23" s="59"/>
      <c r="C23" s="59"/>
      <c r="D23" s="59"/>
      <c r="E23" s="10"/>
      <c r="F23" s="10"/>
      <c r="G23" s="10"/>
      <c r="H23" s="10"/>
      <c r="I23" s="10"/>
      <c r="J23" s="10"/>
    </row>
    <row r="24" spans="2:25" ht="15" customHeight="1" x14ac:dyDescent="0.3">
      <c r="B24" s="14"/>
      <c r="C24" s="10"/>
      <c r="D24" s="10"/>
      <c r="E24" s="10"/>
      <c r="F24" s="10"/>
      <c r="G24" s="10"/>
      <c r="H24" s="10"/>
      <c r="I24" s="10"/>
      <c r="J24" s="10"/>
    </row>
    <row r="25" spans="2:25" ht="15.75" customHeight="1" x14ac:dyDescent="0.3">
      <c r="B25" s="20"/>
      <c r="C25" s="10"/>
      <c r="D25" s="10"/>
      <c r="E25" s="10"/>
      <c r="F25" s="10"/>
      <c r="G25" s="10"/>
      <c r="H25" s="10"/>
      <c r="I25" s="10"/>
      <c r="J25" s="10"/>
    </row>
    <row r="26" spans="2:25" ht="15.75" customHeight="1" x14ac:dyDescent="0.3">
      <c r="B26" s="60"/>
      <c r="C26" s="60"/>
      <c r="D26" s="60"/>
      <c r="E26" s="60"/>
      <c r="F26" s="19"/>
      <c r="G26" s="19"/>
      <c r="H26" s="15"/>
      <c r="I26" s="15"/>
      <c r="J26" s="15"/>
    </row>
    <row r="27" spans="2:25" ht="15.75" customHeight="1" x14ac:dyDescent="0.3">
      <c r="B27" s="61"/>
      <c r="C27" s="61"/>
      <c r="D27" s="61"/>
      <c r="E27" s="10"/>
      <c r="F27" s="10"/>
      <c r="G27" s="10"/>
      <c r="H27" s="10"/>
      <c r="I27" s="10"/>
      <c r="J27" s="10"/>
    </row>
    <row r="28" spans="2:25" ht="15" customHeight="1" x14ac:dyDescent="0.3">
      <c r="B28" s="14"/>
      <c r="C28" s="10"/>
      <c r="D28" s="10"/>
      <c r="E28" s="10"/>
      <c r="F28" s="10"/>
      <c r="G28" s="10"/>
      <c r="H28" s="10"/>
      <c r="I28" s="10"/>
      <c r="J28" s="10"/>
    </row>
    <row r="29" spans="2:25" ht="15" customHeight="1" x14ac:dyDescent="0.3">
      <c r="B29" s="10"/>
      <c r="C29" s="10"/>
      <c r="D29" s="10"/>
      <c r="E29" s="10"/>
      <c r="F29" s="10"/>
      <c r="G29" s="10"/>
      <c r="H29" s="10"/>
      <c r="I29" s="10"/>
      <c r="J29" s="10"/>
    </row>
    <row r="30" spans="2:25" ht="15.75" customHeight="1" x14ac:dyDescent="0.3">
      <c r="B30" s="62"/>
      <c r="C30" s="62"/>
      <c r="D30" s="10"/>
      <c r="E30" s="10"/>
      <c r="F30" s="10"/>
      <c r="G30" s="10"/>
      <c r="H30" s="10"/>
      <c r="I30" s="10"/>
      <c r="J30" s="10"/>
    </row>
    <row r="31" spans="2:25" ht="15" customHeight="1" x14ac:dyDescent="0.3">
      <c r="B31" s="10"/>
      <c r="C31" s="10"/>
      <c r="D31" s="10"/>
      <c r="E31" s="10"/>
      <c r="F31" s="10"/>
      <c r="G31" s="10"/>
      <c r="H31" s="10"/>
      <c r="I31" s="10"/>
      <c r="J31" s="10"/>
    </row>
    <row r="32" spans="2:25" ht="15.75" customHeight="1" x14ac:dyDescent="0.3">
      <c r="B32" s="16"/>
      <c r="C32" s="10"/>
      <c r="D32" s="10"/>
      <c r="E32" s="10"/>
      <c r="F32" s="10"/>
      <c r="G32" s="10"/>
      <c r="H32" s="10"/>
      <c r="I32" s="10"/>
      <c r="J32" s="10"/>
    </row>
    <row r="33" spans="2:10" ht="15" customHeight="1" x14ac:dyDescent="0.3">
      <c r="B33" s="45"/>
      <c r="C33" s="45"/>
      <c r="D33" s="45"/>
      <c r="E33" s="45"/>
      <c r="F33" s="45"/>
      <c r="G33" s="45"/>
      <c r="H33" s="45"/>
      <c r="I33" s="45"/>
      <c r="J33" s="45"/>
    </row>
    <row r="34" spans="2:10" ht="15" customHeight="1" x14ac:dyDescent="0.3"/>
    <row r="35" spans="2:10" ht="185.25" customHeight="1" x14ac:dyDescent="0.3"/>
    <row r="37" spans="2:10" ht="24" customHeight="1" x14ac:dyDescent="0.3"/>
  </sheetData>
  <mergeCells count="19">
    <mergeCell ref="L1:N1"/>
    <mergeCell ref="B33:J33"/>
    <mergeCell ref="A6:B6"/>
    <mergeCell ref="C6:N6"/>
    <mergeCell ref="A7:B7"/>
    <mergeCell ref="C7:N7"/>
    <mergeCell ref="A8:N8"/>
    <mergeCell ref="A12:M12"/>
    <mergeCell ref="C14:H14"/>
    <mergeCell ref="B23:D23"/>
    <mergeCell ref="B26:E26"/>
    <mergeCell ref="B27:D27"/>
    <mergeCell ref="B30:C30"/>
    <mergeCell ref="A5:B5"/>
    <mergeCell ref="C5:N5"/>
    <mergeCell ref="A2:K2"/>
    <mergeCell ref="A3:K3"/>
    <mergeCell ref="A4:B4"/>
    <mergeCell ref="C4:N4"/>
  </mergeCells>
  <phoneticPr fontId="6" type="noConversion"/>
  <pageMargins left="0" right="0" top="0" bottom="0" header="0" footer="0"/>
  <pageSetup paperSize="9" scale="49" fitToHeight="0" orientation="landscape" r:id="rId1"/>
  <rowBreaks count="1" manualBreakCount="1">
    <brk id="3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часть 2</vt:lpstr>
      <vt:lpstr>'часть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user226</cp:lastModifiedBy>
  <cp:lastPrinted>2018-11-06T08:28:29Z</cp:lastPrinted>
  <dcterms:created xsi:type="dcterms:W3CDTF">2017-07-07T10:59:11Z</dcterms:created>
  <dcterms:modified xsi:type="dcterms:W3CDTF">2019-04-10T06:59:28Z</dcterms:modified>
</cp:coreProperties>
</file>