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70" windowWidth="18735" windowHeight="11010"/>
  </bookViews>
  <sheets>
    <sheet name="Лист1" sheetId="2" r:id="rId1"/>
    <sheet name="Лист2" sheetId="3" r:id="rId2"/>
    <sheet name="Лист3" sheetId="4" r:id="rId3"/>
  </sheets>
  <definedNames>
    <definedName name="_GoBack" localSheetId="0">Лист1!#REF!</definedName>
  </definedNames>
  <calcPr calcId="144525"/>
</workbook>
</file>

<file path=xl/calcChain.xml><?xml version="1.0" encoding="utf-8"?>
<calcChain xmlns="http://schemas.openxmlformats.org/spreadsheetml/2006/main">
  <c r="H9" i="2" l="1"/>
  <c r="K9" i="2" s="1"/>
  <c r="H8" i="2"/>
  <c r="K8" i="2" s="1"/>
  <c r="I9" i="2"/>
  <c r="J9" i="2" s="1"/>
  <c r="I8" i="2"/>
  <c r="J8" i="2" s="1"/>
  <c r="K10" i="2" l="1"/>
  <c r="C4" i="2" s="1"/>
</calcChain>
</file>

<file path=xl/sharedStrings.xml><?xml version="1.0" encoding="utf-8"?>
<sst xmlns="http://schemas.openxmlformats.org/spreadsheetml/2006/main" count="29" uniqueCount="29">
  <si>
    <t>Обоснование начальной (максимальной) цены договора
ОПИСАНИЕ ПРЕДМЕТА/НАИМЕНОВАНИЯ ЗАКУПКИ</t>
  </si>
  <si>
    <t>Основные характеристики объекта закупки</t>
  </si>
  <si>
    <t xml:space="preserve">Используемый метод определения НМЦД с обоснованием: </t>
  </si>
  <si>
    <t xml:space="preserve">Метод сопоставимых рыночных цен (анализа рынка)
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
</t>
  </si>
  <si>
    <t>Расчет НМЦД</t>
  </si>
  <si>
    <t xml:space="preserve">Дата подготовки обоснования НМЦД: </t>
  </si>
  <si>
    <t xml:space="preserve">Расчет начальной (максимальной) цены договора методом сопоставимых рыночных цен (анализа рынка) </t>
  </si>
  <si>
    <t>Характеристики ценовой информации</t>
  </si>
  <si>
    <t>ед. измерения</t>
  </si>
  <si>
    <t>Количество (объем) продукции</t>
  </si>
  <si>
    <t xml:space="preserve">Цена единицы продукции, указанная в источнике №1 с НДС, (руб.) </t>
  </si>
  <si>
    <t xml:space="preserve">Цена единицы продукции, указанная в источнике №3 с НДС, (руб.) </t>
  </si>
  <si>
    <t xml:space="preserve">Среднее квадратичное отклонение </t>
  </si>
  <si>
    <t xml:space="preserve">коэффициент вариации цен         V (%)                    (не должен превышать 33%) </t>
  </si>
  <si>
    <t>НМЦД договора с учетом округления цены за единицу (руб.)</t>
  </si>
  <si>
    <t>ИТОГО:</t>
  </si>
  <si>
    <t>Средняя арифметическая величина цены единицы продукции изм. с округлением (руб.)</t>
  </si>
  <si>
    <t>Наименование, ГОСТ и технические характеристики согласно технического задания</t>
  </si>
  <si>
    <t xml:space="preserve">Цена единицы продукции, указанная в источнике №2 с НДС, (руб.) </t>
  </si>
  <si>
    <t>кг.</t>
  </si>
  <si>
    <t>Л.</t>
  </si>
  <si>
    <t>Мыло туалетное</t>
  </si>
  <si>
    <t>Паста очищающая</t>
  </si>
  <si>
    <t>Номер исходящего запроса:  04-46/5158 от 16.07.2019г.</t>
  </si>
  <si>
    <t>Входящий  номер коммерческого предложения, источник №1  04/04-46/5158/221 от 17.07.2019г. на 1 листе;</t>
  </si>
  <si>
    <t>Входящий  номер коммерческого предложения, источник №2 04/04-46/5158/222 от 17.07.2019г. на 1 листе;</t>
  </si>
  <si>
    <t>Входящий  номер коммерческого предложения, источник №3  04/04-46/5158/223 от 17.07.2019г. на 1 листе.</t>
  </si>
  <si>
    <t>22.07.2019г.</t>
  </si>
  <si>
    <t>Приложение № 3
к Извещению по запросу котировок № 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</si>
</sst>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2"/>
      <color rgb="FF9C65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2"/>
      <color rgb="FF006100"/>
      <name val="Times New Roman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7" applyNumberFormat="0" applyAlignment="0" applyProtection="0"/>
    <xf numFmtId="0" fontId="11" fillId="27" borderId="8" applyNumberFormat="0" applyAlignment="0" applyProtection="0"/>
    <xf numFmtId="0" fontId="12" fillId="27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8" borderId="13" applyNumberFormat="0" applyAlignment="0" applyProtection="0"/>
    <xf numFmtId="0" fontId="18" fillId="0" borderId="0" applyNumberFormat="0" applyFill="0" applyBorder="0" applyAlignment="0" applyProtection="0"/>
    <xf numFmtId="0" fontId="19" fillId="29" borderId="0" applyNumberFormat="0" applyBorder="0" applyAlignment="0" applyProtection="0"/>
    <xf numFmtId="0" fontId="20" fillId="30" borderId="0" applyNumberFormat="0" applyBorder="0" applyAlignment="0" applyProtection="0"/>
    <xf numFmtId="0" fontId="21" fillId="0" borderId="0" applyNumberFormat="0" applyFill="0" applyBorder="0" applyAlignment="0" applyProtection="0"/>
    <xf numFmtId="0" fontId="1" fillId="31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32" borderId="0" applyNumberFormat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right" vertical="center"/>
    </xf>
    <xf numFmtId="4" fontId="3" fillId="0" borderId="1" xfId="0" applyNumberFormat="1" applyFont="1" applyBorder="1"/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/>
    <xf numFmtId="4" fontId="2" fillId="0" borderId="4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zoomScale="80" zoomScaleNormal="80" zoomScaleSheetLayoutView="100" workbookViewId="0">
      <selection activeCell="K1" sqref="K1"/>
    </sheetView>
  </sheetViews>
  <sheetFormatPr defaultRowHeight="18.75" customHeight="1" x14ac:dyDescent="0.3"/>
  <cols>
    <col min="1" max="1" width="6.140625" style="1" customWidth="1"/>
    <col min="2" max="2" width="64" style="1" customWidth="1"/>
    <col min="3" max="3" width="9.42578125" style="1" customWidth="1"/>
    <col min="4" max="4" width="15.140625" style="1" customWidth="1"/>
    <col min="5" max="6" width="17.28515625" style="1" customWidth="1"/>
    <col min="7" max="7" width="16.85546875" style="1" customWidth="1"/>
    <col min="8" max="8" width="20.85546875" style="1" customWidth="1"/>
    <col min="9" max="9" width="17" style="1" customWidth="1"/>
    <col min="10" max="10" width="12" style="1" customWidth="1"/>
    <col min="11" max="11" width="17.5703125" style="1" customWidth="1"/>
    <col min="12" max="13" width="9.140625" style="1" hidden="1" customWidth="1"/>
    <col min="14" max="14" width="0.140625" style="1" hidden="1" customWidth="1"/>
    <col min="15" max="18" width="9.140625" style="1" hidden="1" customWidth="1"/>
    <col min="19" max="16384" width="9.140625" style="1"/>
  </cols>
  <sheetData>
    <row r="1" spans="1:17" ht="136.5" customHeight="1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18" t="s">
        <v>28</v>
      </c>
    </row>
    <row r="2" spans="1:17" ht="18.75" customHeight="1" x14ac:dyDescent="0.3">
      <c r="A2" s="21" t="s">
        <v>1</v>
      </c>
      <c r="B2" s="23"/>
      <c r="C2" s="25" t="s">
        <v>17</v>
      </c>
      <c r="D2" s="26"/>
      <c r="E2" s="26"/>
      <c r="F2" s="26"/>
      <c r="G2" s="26"/>
      <c r="H2" s="26"/>
      <c r="I2" s="26"/>
      <c r="J2" s="26"/>
      <c r="K2" s="27"/>
    </row>
    <row r="3" spans="1:17" ht="18.75" customHeight="1" x14ac:dyDescent="0.3">
      <c r="A3" s="28" t="s">
        <v>2</v>
      </c>
      <c r="B3" s="29"/>
      <c r="C3" s="30" t="s">
        <v>3</v>
      </c>
      <c r="D3" s="31"/>
      <c r="E3" s="31"/>
      <c r="F3" s="31"/>
      <c r="G3" s="31"/>
      <c r="H3" s="31"/>
      <c r="I3" s="31"/>
      <c r="J3" s="31"/>
      <c r="K3" s="32"/>
    </row>
    <row r="4" spans="1:17" ht="18.75" customHeight="1" x14ac:dyDescent="0.3">
      <c r="A4" s="19" t="s">
        <v>4</v>
      </c>
      <c r="B4" s="20"/>
      <c r="C4" s="21" t="str">
        <f>K10&amp;" руб. (расчет приложен в виде отдельной таблицы)"</f>
        <v>1258150 руб. (расчет приложен в виде отдельной таблицы)</v>
      </c>
      <c r="D4" s="22"/>
      <c r="E4" s="22"/>
      <c r="F4" s="22"/>
      <c r="G4" s="22"/>
      <c r="H4" s="22"/>
      <c r="I4" s="22"/>
      <c r="J4" s="22"/>
      <c r="K4" s="23"/>
    </row>
    <row r="5" spans="1:17" ht="18.75" customHeight="1" x14ac:dyDescent="0.3">
      <c r="A5" s="21" t="s">
        <v>5</v>
      </c>
      <c r="B5" s="23"/>
      <c r="C5" s="21" t="s">
        <v>27</v>
      </c>
      <c r="D5" s="22"/>
      <c r="E5" s="22"/>
      <c r="F5" s="22"/>
      <c r="G5" s="22"/>
      <c r="H5" s="22"/>
      <c r="I5" s="22"/>
      <c r="J5" s="22"/>
      <c r="K5" s="23"/>
    </row>
    <row r="6" spans="1:17" s="3" customFormat="1" ht="30.75" customHeight="1" x14ac:dyDescent="0.25">
      <c r="A6" s="34" t="s">
        <v>6</v>
      </c>
      <c r="B6" s="35"/>
      <c r="C6" s="35"/>
      <c r="D6" s="35"/>
      <c r="E6" s="35"/>
      <c r="F6" s="35"/>
      <c r="G6" s="35"/>
      <c r="H6" s="35"/>
      <c r="I6" s="35"/>
      <c r="J6" s="35"/>
      <c r="K6" s="36"/>
    </row>
    <row r="7" spans="1:17" ht="194.25" customHeight="1" x14ac:dyDescent="0.3">
      <c r="A7" s="4"/>
      <c r="B7" s="5" t="s">
        <v>7</v>
      </c>
      <c r="C7" s="4" t="s">
        <v>8</v>
      </c>
      <c r="D7" s="2" t="s">
        <v>9</v>
      </c>
      <c r="E7" s="2" t="s">
        <v>10</v>
      </c>
      <c r="F7" s="2" t="s">
        <v>18</v>
      </c>
      <c r="G7" s="2" t="s">
        <v>11</v>
      </c>
      <c r="H7" s="9" t="s">
        <v>16</v>
      </c>
      <c r="I7" s="2" t="s">
        <v>12</v>
      </c>
      <c r="J7" s="2" t="s">
        <v>13</v>
      </c>
      <c r="K7" s="2" t="s">
        <v>14</v>
      </c>
    </row>
    <row r="8" spans="1:17" ht="38.25" customHeight="1" x14ac:dyDescent="0.3">
      <c r="A8" s="10">
        <v>1</v>
      </c>
      <c r="B8" s="15" t="s">
        <v>21</v>
      </c>
      <c r="C8" s="16" t="s">
        <v>19</v>
      </c>
      <c r="D8" s="10">
        <v>5000</v>
      </c>
      <c r="E8" s="12">
        <v>119</v>
      </c>
      <c r="F8" s="12">
        <v>170</v>
      </c>
      <c r="G8" s="6">
        <v>145</v>
      </c>
      <c r="H8" s="13">
        <f>ROUND(AVERAGE(E8:G8),2)</f>
        <v>144.66999999999999</v>
      </c>
      <c r="I8" s="6">
        <f>STDEV(E8,F8,G8)</f>
        <v>25.501633934580195</v>
      </c>
      <c r="J8" s="6">
        <f>I8/H8*100</f>
        <v>17.627451395991013</v>
      </c>
      <c r="K8" s="14">
        <f>ROUND(D8*H8,2)</f>
        <v>723350</v>
      </c>
      <c r="L8" s="1">
        <v>780</v>
      </c>
      <c r="M8" s="7">
        <v>760</v>
      </c>
      <c r="N8" s="1">
        <v>765</v>
      </c>
      <c r="P8" s="1">
        <v>156184.25</v>
      </c>
      <c r="Q8" s="1">
        <v>154259</v>
      </c>
    </row>
    <row r="9" spans="1:17" ht="34.5" customHeight="1" x14ac:dyDescent="0.3">
      <c r="A9" s="10">
        <v>2</v>
      </c>
      <c r="B9" s="3" t="s">
        <v>22</v>
      </c>
      <c r="C9" s="16" t="s">
        <v>20</v>
      </c>
      <c r="D9" s="10">
        <v>1400</v>
      </c>
      <c r="E9" s="6">
        <v>289</v>
      </c>
      <c r="F9" s="6">
        <v>475</v>
      </c>
      <c r="G9" s="6">
        <v>382</v>
      </c>
      <c r="H9" s="13">
        <f>ROUND(AVERAGE(E9:G9),2)</f>
        <v>382</v>
      </c>
      <c r="I9" s="6">
        <f>STDEV(E9,F9,G9)</f>
        <v>93</v>
      </c>
      <c r="J9" s="6">
        <f>I9/H9*100</f>
        <v>24.345549738219894</v>
      </c>
      <c r="K9" s="14">
        <f>ROUND(D9*H9,2)</f>
        <v>534800</v>
      </c>
      <c r="M9" s="17"/>
    </row>
    <row r="10" spans="1:17" ht="15.75" customHeight="1" x14ac:dyDescent="0.3">
      <c r="A10" s="37" t="s">
        <v>15</v>
      </c>
      <c r="B10" s="38"/>
      <c r="C10" s="38"/>
      <c r="D10" s="38"/>
      <c r="E10" s="38"/>
      <c r="F10" s="38"/>
      <c r="G10" s="38"/>
      <c r="H10" s="38"/>
      <c r="I10" s="38"/>
      <c r="J10" s="39"/>
      <c r="K10" s="8">
        <f>SUM(K8:K9)</f>
        <v>1258150</v>
      </c>
    </row>
    <row r="11" spans="1:17" ht="18.75" customHeight="1" x14ac:dyDescent="0.3">
      <c r="A11" s="11"/>
      <c r="B11" s="11" t="s">
        <v>23</v>
      </c>
      <c r="C11" s="11"/>
      <c r="D11" s="11"/>
      <c r="E11" s="11"/>
      <c r="F11" s="11"/>
      <c r="G11" s="11"/>
      <c r="H11" s="11"/>
      <c r="I11" s="11"/>
      <c r="J11" s="11"/>
      <c r="K11" s="11"/>
    </row>
    <row r="12" spans="1:17" ht="18.75" customHeight="1" x14ac:dyDescent="0.3">
      <c r="A12" s="11"/>
      <c r="B12" s="11" t="s">
        <v>24</v>
      </c>
      <c r="C12" s="11"/>
      <c r="D12" s="11"/>
      <c r="E12" s="11"/>
      <c r="F12" s="11"/>
      <c r="G12" s="11"/>
      <c r="H12" s="11"/>
      <c r="I12" s="11"/>
      <c r="J12" s="11"/>
      <c r="K12" s="11"/>
    </row>
    <row r="13" spans="1:17" ht="18.75" customHeight="1" x14ac:dyDescent="0.3">
      <c r="A13" s="11"/>
      <c r="B13" s="11" t="s">
        <v>25</v>
      </c>
      <c r="C13" s="11"/>
      <c r="D13" s="11"/>
      <c r="E13" s="11"/>
      <c r="F13" s="11"/>
      <c r="G13" s="11"/>
      <c r="H13" s="11"/>
      <c r="I13" s="11"/>
      <c r="J13" s="11"/>
      <c r="K13" s="11"/>
    </row>
    <row r="14" spans="1:17" ht="18.75" customHeight="1" x14ac:dyDescent="0.3">
      <c r="A14" s="11"/>
      <c r="B14" s="11" t="s">
        <v>26</v>
      </c>
      <c r="C14" s="11"/>
      <c r="D14" s="11"/>
      <c r="E14" s="11"/>
      <c r="F14" s="11"/>
      <c r="G14" s="11"/>
      <c r="H14" s="11"/>
      <c r="I14" s="11"/>
      <c r="J14" s="11"/>
      <c r="K14" s="11"/>
    </row>
    <row r="15" spans="1:17" ht="18.75" customHeight="1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7" ht="18.75" customHeight="1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ht="18.75" customHeight="1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ht="18.75" customHeight="1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1" ht="18.75" customHeigh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1" ht="18.75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1" ht="18.75" customHeigh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1" ht="18.75" customHeight="1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 ht="18.75" customHeight="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 ht="18.75" customHeight="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 ht="18.75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 ht="18.75" customHeight="1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 ht="80.25" customHeight="1" x14ac:dyDescent="0.3">
      <c r="B27" s="33"/>
      <c r="C27" s="33"/>
      <c r="D27" s="33"/>
      <c r="E27" s="33"/>
      <c r="F27" s="33"/>
      <c r="G27" s="33"/>
      <c r="H27" s="33"/>
      <c r="I27" s="33"/>
      <c r="J27" s="33"/>
    </row>
  </sheetData>
  <mergeCells count="12">
    <mergeCell ref="B27:J27"/>
    <mergeCell ref="A5:B5"/>
    <mergeCell ref="C5:K5"/>
    <mergeCell ref="A6:K6"/>
    <mergeCell ref="A10:J10"/>
    <mergeCell ref="A4:B4"/>
    <mergeCell ref="C4:K4"/>
    <mergeCell ref="A1:J1"/>
    <mergeCell ref="A2:B2"/>
    <mergeCell ref="C2:K2"/>
    <mergeCell ref="A3:B3"/>
    <mergeCell ref="C3:K3"/>
  </mergeCells>
  <phoneticPr fontId="5" type="noConversion"/>
  <pageMargins left="0" right="0" top="0.2" bottom="1.1599999999999999" header="0.2" footer="8.06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:B25"/>
    </sheetView>
  </sheetViews>
  <sheetFormatPr defaultRowHeight="15" customHeight="1" x14ac:dyDescent="0.2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2019-07-17T11:10:11Z</cp:lastPrinted>
  <dcterms:created xsi:type="dcterms:W3CDTF">2017-07-07T10:59:11Z</dcterms:created>
  <dcterms:modified xsi:type="dcterms:W3CDTF">2019-07-30T08:31:56Z</dcterms:modified>
</cp:coreProperties>
</file>