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8735" windowHeight="11010" activeTab="1"/>
  </bookViews>
  <sheets>
    <sheet name="Лист4" sheetId="1" r:id="rId1"/>
    <sheet name="Лист1" sheetId="2" r:id="rId2"/>
    <sheet name="Лист2" sheetId="3" r:id="rId3"/>
    <sheet name="Лист3" sheetId="4" r:id="rId4"/>
  </sheets>
  <definedNames>
    <definedName name="_GoBack" localSheetId="1">Лист1!#REF!</definedName>
    <definedName name="_xlnm.Print_Area" localSheetId="1">Лист1!$A$1:$N$18</definedName>
  </definedNames>
  <calcPr calcId="144525"/>
</workbook>
</file>

<file path=xl/calcChain.xml><?xml version="1.0" encoding="utf-8"?>
<calcChain xmlns="http://schemas.openxmlformats.org/spreadsheetml/2006/main">
  <c r="B25" i="3" l="1"/>
  <c r="I10" i="2"/>
  <c r="J10" i="2" s="1"/>
  <c r="H10" i="2"/>
  <c r="K10" i="2" s="1"/>
  <c r="L10" i="2" s="1"/>
  <c r="M10" i="2" s="1"/>
  <c r="N10" i="2" s="1"/>
  <c r="N11" i="2" s="1"/>
  <c r="C6" i="2" s="1"/>
</calcChain>
</file>

<file path=xl/sharedStrings.xml><?xml version="1.0" encoding="utf-8"?>
<sst xmlns="http://schemas.openxmlformats.org/spreadsheetml/2006/main" count="33" uniqueCount="33">
  <si>
    <t>Обоснование начальной (максимальной) цены договора
ОПИСАНИЕ ПРЕДМЕТА/НАИМЕНОВАНИЯ ЗАКУПКИ</t>
  </si>
  <si>
    <t>Основные характеристики объекта закупки</t>
  </si>
  <si>
    <t>Наименование , ГОСТ и технические характеристики согласно технического задания</t>
  </si>
  <si>
    <t xml:space="preserve">Используемый метод определения НМЦД с обоснованием: 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</si>
  <si>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</si>
  <si>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Расчет НМЦД</t>
  </si>
  <si>
    <t xml:space="preserve">Дата подготовки обоснования НМЦД: </t>
  </si>
  <si>
    <t>06.09.2018 г.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</si>
  <si>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</si>
  <si>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</si>
  <si>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</t>
  </si>
  <si>
    <t>Количество (объем) продукции</t>
  </si>
  <si>
    <t xml:space="preserve">Цена единицы продукции, указанная в источнике №1 с НДС, (руб.) </t>
  </si>
  <si>
    <t xml:space="preserve">Цена единицы продукции, указанная в источнике №3 с НДС, (руб.) </t>
  </si>
  <si>
    <t>Средняя арифметическая величина цены единицы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</si>
  <si>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</si>
  <si>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</si>
  <si>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Расчет НМЦД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</si>
  <si>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Цена за единицу изм. (руб.)</t>
  </si>
  <si>
    <t>Цена за единицу изм. с округлением (вниз) до сотых долей после запятой (руб.)</t>
  </si>
  <si>
    <t>НМЦД договора с учетом округления цены за единицу (руб.)</t>
  </si>
  <si>
    <t xml:space="preserve">Уголь марки Антрацит АКО 25-100 </t>
  </si>
  <si>
    <t>т.</t>
  </si>
  <si>
    <t>ИТОГО:</t>
  </si>
  <si>
    <r>
      <t>Номер исходящего запроса:</t>
    </r>
    <r>
      <rPr>
        <b/>
        <u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</t>
    </r>
  </si>
  <si>
    <t>исх № 04-46/7821 от 04.09.2018</t>
  </si>
  <si>
    <r>
      <t>Входящий  номер коммерческого предложения, источник №1 вх№04/04-46/7214/647 от 04.09.2018 на _1</t>
    </r>
    <r>
      <rPr>
        <i/>
        <u/>
        <sz val="14"/>
        <color indexed="8"/>
        <rFont val="Times New Roman"/>
        <family val="1"/>
        <charset val="204"/>
      </rPr>
      <t>(одном)</t>
    </r>
    <r>
      <rPr>
        <i/>
        <sz val="14"/>
        <color indexed="8"/>
        <rFont val="Times New Roman"/>
        <family val="1"/>
        <charset val="204"/>
      </rPr>
      <t>_____листе;</t>
    </r>
  </si>
  <si>
    <r>
      <t>Входящий  номер коммерческого предложения, источник №2 вх№04/04-46/7214/648 от 04.09.2018 на _1</t>
    </r>
    <r>
      <rPr>
        <i/>
        <u/>
        <sz val="14"/>
        <color indexed="8"/>
        <rFont val="Times New Roman"/>
        <family val="1"/>
        <charset val="204"/>
      </rPr>
      <t>(одном)</t>
    </r>
    <r>
      <rPr>
        <i/>
        <sz val="14"/>
        <color indexed="8"/>
        <rFont val="Times New Roman"/>
        <family val="1"/>
        <charset val="204"/>
      </rPr>
      <t>_____листе;</t>
    </r>
  </si>
  <si>
    <r>
      <t>Входящий  номер коммерческого предложения, источник №3 вх№04/04-46/7214/649 от 4.09.2018 на _1</t>
    </r>
    <r>
      <rPr>
        <i/>
        <u/>
        <sz val="14"/>
        <color indexed="8"/>
        <rFont val="Times New Roman"/>
        <family val="1"/>
        <charset val="204"/>
      </rPr>
      <t>(одном)</t>
    </r>
    <r>
      <rPr>
        <i/>
        <sz val="14"/>
        <color indexed="8"/>
        <rFont val="Times New Roman"/>
        <family val="1"/>
        <charset val="204"/>
      </rPr>
      <t>_____листе;</t>
    </r>
  </si>
  <si>
    <t>Примечание:</t>
  </si>
  <si>
    <r>
      <t xml:space="preserve">*К РАСЧЕТУ НЕОБХОДИМО ПРИКЛАДЫВАТЬ СПРАВОЧНУЮ ИНФОРМАЦИЮ И ДОКУМЕНТЫ ЛИБО УКАЗЫВАТЬ РЕКВИЗИТЫ ДОКУМЕНТОВ, НА ОСНОВАНИИ КОТОРЫХ ВЫПОЛНЕН РАСЧЕТ. При этом в обосновании НМЦД, которое подлежит размещению в открытом доступе в информационно-телекоммуникационной сети "Интернет" </t>
    </r>
    <r>
      <rPr>
        <b/>
        <u/>
        <sz val="14"/>
        <color indexed="63"/>
        <rFont val="Times New Roman"/>
        <family val="1"/>
        <charset val="204"/>
      </rPr>
      <t>не указываются наименования поставщиков</t>
    </r>
    <r>
      <rPr>
        <sz val="14"/>
        <color indexed="63"/>
        <rFont val="Times New Roman"/>
        <family val="1"/>
        <charset val="204"/>
      </rPr>
      <t xml:space="preserve"> (подрядчиков, исполнителей), представивших соответствующую информацию. Оригиналы использованных при определении, обосновании НМЦД документов, снимки экрана ("скриншот"), содержащие изображения соответствующих страниц сайтов с указанием даты и времени их формирования, целесообразно хранить с иными документами о закупке, подлежащими хранению в соответствии с требованиями Федерального закона N 223-ФЗ.</t>
    </r>
  </si>
  <si>
    <t xml:space="preserve">Цена единицы продукции, указанная в источнике №2 без НДС', (руб.) </t>
  </si>
  <si>
    <t>Приложение №5 
к Документации по запросу предложений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</si>
</sst>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26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i/>
      <u/>
      <sz val="14"/>
      <color indexed="8"/>
      <name val="Times New Roman"/>
      <family val="1"/>
      <charset val="204"/>
    </font>
    <font>
      <b/>
      <u/>
      <sz val="14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10" applyNumberFormat="0" applyAlignment="0" applyProtection="0"/>
    <xf numFmtId="0" fontId="12" fillId="27" borderId="11" applyNumberFormat="0" applyAlignment="0" applyProtection="0"/>
    <xf numFmtId="0" fontId="13" fillId="27" borderId="10" applyNumberFormat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28" borderId="16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1" borderId="17" applyNumberFormat="0" applyFont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4" fontId="3" fillId="0" borderId="1" xfId="0" applyNumberFormat="1" applyFont="1" applyBorder="1"/>
    <xf numFmtId="4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2" fillId="0" borderId="0" xfId="0" applyNumberFormat="1" applyFont="1" applyFill="1" applyBorder="1" applyAlignment="1" applyProtection="1"/>
    <xf numFmtId="165" fontId="2" fillId="0" borderId="0" xfId="0" applyNumberFormat="1" applyFont="1"/>
    <xf numFmtId="0" fontId="4" fillId="0" borderId="0" xfId="0" applyFont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/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 shrinkToFit="1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" fillId="0" borderId="8" xfId="0" applyFont="1" applyBorder="1" applyAlignment="1"/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justify" vertical="center" shrinkToFi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honeticPr fontId="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BreakPreview" zoomScale="70" zoomScaleNormal="80" zoomScaleSheetLayoutView="70" workbookViewId="0">
      <selection activeCell="I28" sqref="I28"/>
    </sheetView>
  </sheetViews>
  <sheetFormatPr defaultRowHeight="18.75" customHeight="1" x14ac:dyDescent="0.3"/>
  <cols>
    <col min="1" max="1" width="6.140625" style="1" customWidth="1"/>
    <col min="2" max="2" width="64" style="1" customWidth="1"/>
    <col min="3" max="3" width="9.28515625" style="1" customWidth="1"/>
    <col min="4" max="4" width="10.85546875" style="1" customWidth="1"/>
    <col min="5" max="5" width="15.28515625" style="1" customWidth="1"/>
    <col min="6" max="6" width="14.42578125" style="1" bestFit="1" customWidth="1"/>
    <col min="7" max="7" width="16.85546875" style="1" customWidth="1"/>
    <col min="8" max="8" width="14.42578125" style="1" bestFit="1" customWidth="1"/>
    <col min="9" max="9" width="12.140625" style="1" bestFit="1" customWidth="1"/>
    <col min="10" max="10" width="14.7109375" style="1" bestFit="1" customWidth="1"/>
    <col min="11" max="11" width="25.140625" style="1" bestFit="1" customWidth="1"/>
    <col min="12" max="12" width="14.7109375" style="1" bestFit="1" customWidth="1"/>
    <col min="13" max="13" width="12.42578125" style="1" bestFit="1" customWidth="1"/>
    <col min="14" max="14" width="17.5703125" style="1" customWidth="1"/>
    <col min="15" max="16" width="9.140625" style="1" hidden="1" customWidth="1"/>
    <col min="17" max="17" width="0.140625" style="1" hidden="1" customWidth="1"/>
    <col min="18" max="21" width="9.140625" style="1" hidden="1" customWidth="1"/>
    <col min="22" max="22" width="9.140625" style="1"/>
    <col min="23" max="23" width="16.5703125" style="1" bestFit="1" customWidth="1"/>
    <col min="24" max="24" width="9.140625" style="1"/>
    <col min="25" max="25" width="13.85546875" style="1" bestFit="1" customWidth="1"/>
    <col min="26" max="16384" width="9.140625" style="1"/>
  </cols>
  <sheetData>
    <row r="1" spans="1:25" ht="70.5" customHeight="1" x14ac:dyDescent="0.3">
      <c r="L1" s="55" t="s">
        <v>32</v>
      </c>
      <c r="M1" s="55"/>
      <c r="N1" s="55"/>
    </row>
    <row r="2" spans="1:25" ht="54.75" customHeight="1" x14ac:dyDescent="0.3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25" ht="18.75" customHeight="1" x14ac:dyDescent="0.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25" ht="18.75" customHeight="1" x14ac:dyDescent="0.3">
      <c r="A4" s="33" t="s">
        <v>1</v>
      </c>
      <c r="B4" s="35"/>
      <c r="C4" s="52" t="s">
        <v>2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25" ht="18.75" customHeight="1" x14ac:dyDescent="0.3">
      <c r="A5" s="45" t="s">
        <v>3</v>
      </c>
      <c r="B5" s="46"/>
      <c r="C5" s="47" t="s">
        <v>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1:25" ht="18.75" customHeight="1" x14ac:dyDescent="0.3">
      <c r="A6" s="31" t="s">
        <v>5</v>
      </c>
      <c r="B6" s="32"/>
      <c r="C6" s="33" t="str">
        <f>N11&amp;" руб. (расчет приложен в виде отдельной таблицы)"</f>
        <v>1796175,64 руб. (расчет приложен в виде отдельной таблицы)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25" ht="18.75" customHeight="1" x14ac:dyDescent="0.3">
      <c r="A7" s="33" t="s">
        <v>6</v>
      </c>
      <c r="B7" s="35"/>
      <c r="C7" s="33" t="s"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1:25" s="3" customFormat="1" ht="57.75" customHeight="1" x14ac:dyDescent="0.25">
      <c r="A8" s="36" t="s">
        <v>8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8"/>
    </row>
    <row r="9" spans="1:25" ht="276" customHeight="1" x14ac:dyDescent="0.3">
      <c r="A9" s="4"/>
      <c r="B9" s="5" t="s">
        <v>9</v>
      </c>
      <c r="C9" s="4" t="s">
        <v>10</v>
      </c>
      <c r="D9" s="2" t="s">
        <v>11</v>
      </c>
      <c r="E9" s="2" t="s">
        <v>12</v>
      </c>
      <c r="F9" s="2" t="s">
        <v>31</v>
      </c>
      <c r="G9" s="2" t="s">
        <v>13</v>
      </c>
      <c r="H9" s="2" t="s">
        <v>14</v>
      </c>
      <c r="I9" s="2" t="s">
        <v>15</v>
      </c>
      <c r="J9" s="2" t="s">
        <v>16</v>
      </c>
      <c r="K9" s="6" t="s">
        <v>17</v>
      </c>
      <c r="L9" s="2" t="s">
        <v>18</v>
      </c>
      <c r="M9" s="2" t="s">
        <v>19</v>
      </c>
      <c r="N9" s="2" t="s">
        <v>20</v>
      </c>
    </row>
    <row r="10" spans="1:25" ht="18.75" customHeight="1" x14ac:dyDescent="0.3">
      <c r="A10" s="7">
        <v>1</v>
      </c>
      <c r="B10" s="8" t="s">
        <v>21</v>
      </c>
      <c r="C10" s="7" t="s">
        <v>22</v>
      </c>
      <c r="D10" s="7">
        <v>157.79</v>
      </c>
      <c r="E10" s="9">
        <v>11100</v>
      </c>
      <c r="F10" s="9">
        <v>11400</v>
      </c>
      <c r="G10" s="10">
        <v>11650</v>
      </c>
      <c r="H10" s="10">
        <f>AVERAGE(E10:G10)</f>
        <v>11383.333333333334</v>
      </c>
      <c r="I10" s="11">
        <f>STDEV(E10,F10,G10)</f>
        <v>275.37852736430511</v>
      </c>
      <c r="J10" s="11">
        <f>I10/H10*100</f>
        <v>2.4191378685004841</v>
      </c>
      <c r="K10" s="12">
        <f>H10*D10</f>
        <v>1796176.1666666667</v>
      </c>
      <c r="L10" s="13">
        <f>K10/D10</f>
        <v>11383.333333333334</v>
      </c>
      <c r="M10" s="12">
        <f>ROUNDDOWN(L10,2)</f>
        <v>11383.33</v>
      </c>
      <c r="N10" s="14">
        <f>ROUND(M10*D10,2)</f>
        <v>1796175.64</v>
      </c>
      <c r="O10" s="1">
        <v>780</v>
      </c>
      <c r="P10" s="15">
        <v>760</v>
      </c>
      <c r="Q10" s="1">
        <v>765</v>
      </c>
      <c r="S10" s="1">
        <v>156184.25</v>
      </c>
      <c r="T10" s="1">
        <v>154259</v>
      </c>
      <c r="W10" s="16"/>
    </row>
    <row r="11" spans="1:25" ht="15" customHeight="1" x14ac:dyDescent="0.3">
      <c r="A11" s="39" t="s">
        <v>23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17">
        <f>SUM(N10:N10)</f>
        <v>1796175.64</v>
      </c>
      <c r="P11" s="18"/>
    </row>
    <row r="12" spans="1:25" ht="15" customHeight="1" x14ac:dyDescent="0.3">
      <c r="P12" s="18"/>
    </row>
    <row r="13" spans="1:25" ht="18.75" customHeight="1" x14ac:dyDescent="0.3">
      <c r="B13" s="19" t="s">
        <v>24</v>
      </c>
      <c r="C13" s="42" t="s">
        <v>25</v>
      </c>
      <c r="D13" s="42"/>
      <c r="E13" s="42"/>
      <c r="F13" s="42"/>
      <c r="G13" s="42"/>
      <c r="H13" s="42"/>
      <c r="I13" s="20"/>
      <c r="J13" s="20"/>
    </row>
    <row r="14" spans="1:25" ht="18.75" customHeight="1" x14ac:dyDescent="0.3">
      <c r="B14" s="20"/>
      <c r="C14" s="20"/>
      <c r="D14" s="20"/>
      <c r="E14" s="20"/>
      <c r="F14" s="20"/>
      <c r="G14" s="20"/>
      <c r="H14" s="20"/>
      <c r="I14" s="20"/>
      <c r="J14" s="20"/>
      <c r="W14" s="21"/>
    </row>
    <row r="15" spans="1:25" ht="15" customHeight="1" x14ac:dyDescent="0.3">
      <c r="B15" s="20"/>
      <c r="C15" s="20"/>
      <c r="D15" s="20"/>
      <c r="E15" s="20"/>
      <c r="F15" s="20"/>
      <c r="G15" s="20"/>
      <c r="H15" s="20"/>
      <c r="I15" s="20"/>
      <c r="J15" s="20"/>
    </row>
    <row r="16" spans="1:25" ht="15" customHeight="1" x14ac:dyDescent="0.3">
      <c r="B16" s="22" t="s">
        <v>26</v>
      </c>
      <c r="C16" s="22"/>
      <c r="D16" s="22"/>
      <c r="E16" s="22"/>
      <c r="F16" s="22"/>
      <c r="G16" s="20"/>
      <c r="H16" s="20"/>
      <c r="I16" s="20"/>
      <c r="J16" s="20"/>
      <c r="Y16" s="23"/>
    </row>
    <row r="17" spans="2:10" ht="15" customHeight="1" x14ac:dyDescent="0.3">
      <c r="B17" s="22" t="s">
        <v>27</v>
      </c>
      <c r="C17" s="22"/>
      <c r="D17" s="22"/>
      <c r="E17" s="22"/>
      <c r="F17" s="22"/>
      <c r="G17" s="20"/>
      <c r="H17" s="20"/>
      <c r="I17" s="20"/>
      <c r="J17" s="20"/>
    </row>
    <row r="18" spans="2:10" ht="21.75" customHeight="1" x14ac:dyDescent="0.3">
      <c r="B18" s="22" t="s">
        <v>28</v>
      </c>
      <c r="C18" s="22"/>
      <c r="D18" s="22"/>
      <c r="E18" s="22"/>
      <c r="F18" s="22"/>
      <c r="G18" s="20"/>
      <c r="H18" s="20"/>
      <c r="I18" s="20"/>
      <c r="J18" s="20"/>
    </row>
    <row r="19" spans="2:10" ht="41.25" customHeight="1" x14ac:dyDescent="0.3">
      <c r="B19" s="20"/>
      <c r="C19" s="20"/>
      <c r="D19" s="20"/>
      <c r="E19" s="20"/>
      <c r="F19" s="20"/>
      <c r="G19" s="20"/>
      <c r="H19" s="20"/>
      <c r="I19" s="20"/>
      <c r="J19" s="20"/>
    </row>
    <row r="20" spans="2:10" ht="49.5" hidden="1" customHeight="1" x14ac:dyDescent="0.3">
      <c r="B20" s="20"/>
      <c r="C20" s="20"/>
      <c r="D20" s="20"/>
      <c r="E20" s="20"/>
      <c r="F20" s="20"/>
      <c r="G20" s="20"/>
      <c r="H20" s="20"/>
      <c r="I20" s="20"/>
      <c r="J20" s="20"/>
    </row>
    <row r="21" spans="2:10" ht="15" customHeight="1" x14ac:dyDescent="0.3">
      <c r="B21" s="20"/>
      <c r="C21" s="20"/>
      <c r="D21" s="20"/>
      <c r="E21" s="20"/>
      <c r="F21" s="20"/>
      <c r="G21" s="20"/>
      <c r="H21" s="20"/>
      <c r="I21" s="20"/>
      <c r="J21" s="20"/>
    </row>
    <row r="22" spans="2:10" ht="15" customHeight="1" x14ac:dyDescent="0.3">
      <c r="C22" s="20"/>
      <c r="D22" s="20"/>
      <c r="E22" s="20"/>
      <c r="F22" s="20"/>
      <c r="G22" s="20"/>
      <c r="H22" s="20"/>
      <c r="I22" s="20"/>
      <c r="J22" s="20"/>
    </row>
    <row r="23" spans="2:10" ht="20.25" customHeight="1" x14ac:dyDescent="0.3">
      <c r="B23" s="43"/>
      <c r="C23" s="43"/>
      <c r="D23" s="43"/>
      <c r="E23" s="43"/>
      <c r="F23" s="43"/>
      <c r="G23" s="20"/>
      <c r="H23" s="20"/>
      <c r="I23" s="20"/>
      <c r="J23" s="20"/>
    </row>
    <row r="24" spans="2:10" ht="15" customHeight="1" x14ac:dyDescent="0.3">
      <c r="B24" s="24"/>
      <c r="C24" s="20"/>
      <c r="D24" s="20"/>
      <c r="E24" s="20"/>
      <c r="F24" s="20"/>
      <c r="G24" s="20"/>
      <c r="H24" s="20"/>
      <c r="I24" s="20"/>
      <c r="J24" s="20"/>
    </row>
    <row r="25" spans="2:10" ht="15.75" customHeight="1" x14ac:dyDescent="0.3">
      <c r="B25" s="25"/>
      <c r="C25" s="20"/>
      <c r="D25" s="20"/>
      <c r="E25" s="20"/>
      <c r="F25" s="20"/>
      <c r="G25" s="20"/>
      <c r="H25" s="20"/>
      <c r="I25" s="20"/>
      <c r="J25" s="20"/>
    </row>
    <row r="26" spans="2:10" ht="15.75" customHeight="1" x14ac:dyDescent="0.3">
      <c r="B26" s="44"/>
      <c r="C26" s="44"/>
      <c r="D26" s="44"/>
      <c r="E26" s="44"/>
      <c r="F26" s="44"/>
      <c r="G26" s="44"/>
      <c r="H26" s="26"/>
      <c r="I26" s="26"/>
      <c r="J26" s="26"/>
    </row>
    <row r="27" spans="2:10" ht="15.75" customHeight="1" x14ac:dyDescent="0.3">
      <c r="B27" s="28"/>
      <c r="C27" s="28"/>
      <c r="D27" s="28"/>
      <c r="E27" s="28"/>
      <c r="F27" s="28"/>
      <c r="G27" s="20"/>
      <c r="H27" s="20"/>
      <c r="I27" s="20"/>
      <c r="J27" s="20"/>
    </row>
    <row r="28" spans="2:10" ht="15" customHeight="1" x14ac:dyDescent="0.3">
      <c r="B28" s="24"/>
      <c r="C28" s="20"/>
      <c r="D28" s="20"/>
      <c r="E28" s="20"/>
      <c r="F28" s="20"/>
      <c r="G28" s="20"/>
      <c r="H28" s="20"/>
      <c r="I28" s="20"/>
      <c r="J28" s="20"/>
    </row>
    <row r="29" spans="2:10" ht="15" customHeight="1" x14ac:dyDescent="0.3">
      <c r="B29" s="20"/>
      <c r="C29" s="20"/>
      <c r="D29" s="20"/>
      <c r="E29" s="20"/>
      <c r="F29" s="20"/>
      <c r="G29" s="20"/>
      <c r="H29" s="20"/>
      <c r="I29" s="20"/>
      <c r="J29" s="20"/>
    </row>
    <row r="30" spans="2:10" ht="15.75" customHeight="1" x14ac:dyDescent="0.3">
      <c r="B30" s="29"/>
      <c r="C30" s="29"/>
      <c r="D30" s="20"/>
      <c r="E30" s="20"/>
      <c r="F30" s="20"/>
      <c r="G30" s="20"/>
      <c r="H30" s="20"/>
      <c r="I30" s="20"/>
      <c r="J30" s="20"/>
    </row>
    <row r="31" spans="2:10" ht="15" customHeight="1" x14ac:dyDescent="0.3">
      <c r="B31" s="20"/>
      <c r="C31" s="20"/>
      <c r="D31" s="20"/>
      <c r="E31" s="20"/>
      <c r="F31" s="20"/>
      <c r="G31" s="20"/>
      <c r="H31" s="20"/>
      <c r="I31" s="20"/>
      <c r="J31" s="20"/>
    </row>
    <row r="32" spans="2:10" ht="15.75" customHeight="1" x14ac:dyDescent="0.3">
      <c r="B32" s="27" t="s">
        <v>29</v>
      </c>
      <c r="C32" s="20"/>
      <c r="D32" s="20"/>
      <c r="E32" s="20"/>
      <c r="F32" s="20"/>
      <c r="G32" s="20"/>
      <c r="H32" s="20"/>
      <c r="I32" s="20"/>
      <c r="J32" s="20"/>
    </row>
    <row r="33" spans="2:10" ht="15" customHeight="1" x14ac:dyDescent="0.3">
      <c r="B33" s="30" t="s">
        <v>30</v>
      </c>
      <c r="C33" s="30"/>
      <c r="D33" s="30"/>
      <c r="E33" s="30"/>
      <c r="F33" s="30"/>
      <c r="G33" s="30"/>
      <c r="H33" s="30"/>
      <c r="I33" s="30"/>
      <c r="J33" s="30"/>
    </row>
    <row r="34" spans="2:10" ht="15" customHeight="1" x14ac:dyDescent="0.3"/>
    <row r="35" spans="2:10" ht="185.25" customHeight="1" x14ac:dyDescent="0.3"/>
  </sheetData>
  <mergeCells count="19">
    <mergeCell ref="L1:N1"/>
    <mergeCell ref="A5:B5"/>
    <mergeCell ref="C5:N5"/>
    <mergeCell ref="A2:K2"/>
    <mergeCell ref="A3:K3"/>
    <mergeCell ref="A4:B4"/>
    <mergeCell ref="C4:N4"/>
    <mergeCell ref="B27:F27"/>
    <mergeCell ref="B30:C30"/>
    <mergeCell ref="B33:J33"/>
    <mergeCell ref="A6:B6"/>
    <mergeCell ref="C6:N6"/>
    <mergeCell ref="A7:B7"/>
    <mergeCell ref="C7:N7"/>
    <mergeCell ref="A8:N8"/>
    <mergeCell ref="A11:M11"/>
    <mergeCell ref="C13:H13"/>
    <mergeCell ref="B23:F23"/>
    <mergeCell ref="B26:G26"/>
  </mergeCells>
  <phoneticPr fontId="0" type="noConversion"/>
  <pageMargins left="0" right="0" top="0" bottom="0" header="0" footer="0"/>
  <pageSetup paperSize="9" scale="57" fitToHeight="0" orientation="landscape" r:id="rId1"/>
  <rowBreaks count="1" manualBreakCount="1">
    <brk id="31" max="13" man="1"/>
  </rowBreaks>
  <colBreaks count="1" manualBreakCount="1">
    <brk id="14" min="1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5"/>
  <sheetViews>
    <sheetView workbookViewId="0">
      <selection activeCell="B26" sqref="B26"/>
    </sheetView>
  </sheetViews>
  <sheetFormatPr defaultRowHeight="15" customHeight="1" x14ac:dyDescent="0.25"/>
  <sheetData>
    <row r="1" spans="2:2" ht="15" customHeight="1" x14ac:dyDescent="0.25">
      <c r="B1">
        <v>207360</v>
      </c>
    </row>
    <row r="2" spans="2:2" ht="15" customHeight="1" x14ac:dyDescent="0.25">
      <c r="B2">
        <v>1197720</v>
      </c>
    </row>
    <row r="3" spans="2:2" ht="15" customHeight="1" x14ac:dyDescent="0.25">
      <c r="B3">
        <v>136560</v>
      </c>
    </row>
    <row r="4" spans="2:2" ht="15" customHeight="1" x14ac:dyDescent="0.25">
      <c r="B4">
        <v>164880</v>
      </c>
    </row>
    <row r="5" spans="2:2" ht="15" customHeight="1" x14ac:dyDescent="0.25">
      <c r="B5">
        <v>360624</v>
      </c>
    </row>
    <row r="6" spans="2:2" ht="15" customHeight="1" x14ac:dyDescent="0.25">
      <c r="B6">
        <v>806234</v>
      </c>
    </row>
    <row r="7" spans="2:2" ht="15" customHeight="1" x14ac:dyDescent="0.25">
      <c r="B7">
        <v>9280</v>
      </c>
    </row>
    <row r="8" spans="2:2" ht="15" customHeight="1" x14ac:dyDescent="0.25">
      <c r="B8">
        <v>1640</v>
      </c>
    </row>
    <row r="9" spans="2:2" ht="15" customHeight="1" x14ac:dyDescent="0.25">
      <c r="B9">
        <v>8200</v>
      </c>
    </row>
    <row r="10" spans="2:2" ht="15" customHeight="1" x14ac:dyDescent="0.25">
      <c r="B10">
        <v>37120</v>
      </c>
    </row>
    <row r="11" spans="2:2" ht="15" customHeight="1" x14ac:dyDescent="0.25">
      <c r="B11">
        <v>21930</v>
      </c>
    </row>
    <row r="12" spans="2:2" ht="15" customHeight="1" x14ac:dyDescent="0.25">
      <c r="B12">
        <v>60512</v>
      </c>
    </row>
    <row r="13" spans="2:2" ht="15" customHeight="1" x14ac:dyDescent="0.25">
      <c r="B13">
        <v>517038</v>
      </c>
    </row>
    <row r="14" spans="2:2" ht="15" customHeight="1" x14ac:dyDescent="0.25">
      <c r="B14">
        <v>283668</v>
      </c>
    </row>
    <row r="15" spans="2:2" ht="15" customHeight="1" x14ac:dyDescent="0.25">
      <c r="B15">
        <v>39348</v>
      </c>
    </row>
    <row r="16" spans="2:2" ht="15" customHeight="1" x14ac:dyDescent="0.25">
      <c r="B16">
        <v>41812</v>
      </c>
    </row>
    <row r="17" spans="2:2" ht="15" customHeight="1" x14ac:dyDescent="0.25">
      <c r="B17">
        <v>48984</v>
      </c>
    </row>
    <row r="18" spans="2:2" ht="15" customHeight="1" x14ac:dyDescent="0.25">
      <c r="B18">
        <v>118400</v>
      </c>
    </row>
    <row r="19" spans="2:2" ht="15" customHeight="1" x14ac:dyDescent="0.25">
      <c r="B19">
        <v>85988</v>
      </c>
    </row>
    <row r="20" spans="2:2" ht="15" customHeight="1" x14ac:dyDescent="0.25">
      <c r="B20">
        <v>403252</v>
      </c>
    </row>
    <row r="21" spans="2:2" ht="15" customHeight="1" x14ac:dyDescent="0.25">
      <c r="B21">
        <v>35906</v>
      </c>
    </row>
    <row r="22" spans="2:2" ht="15" customHeight="1" x14ac:dyDescent="0.25">
      <c r="B22">
        <v>35256</v>
      </c>
    </row>
    <row r="23" spans="2:2" ht="15" customHeight="1" x14ac:dyDescent="0.25">
      <c r="B23">
        <v>56610</v>
      </c>
    </row>
    <row r="24" spans="2:2" ht="15" customHeight="1" x14ac:dyDescent="0.25">
      <c r="B24">
        <v>47340</v>
      </c>
    </row>
    <row r="25" spans="2:2" ht="15" customHeight="1" x14ac:dyDescent="0.25">
      <c r="B25">
        <f>SUM(B1:B24)</f>
        <v>4725662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user226</cp:lastModifiedBy>
  <cp:lastPrinted>2018-09-18T09:29:36Z</cp:lastPrinted>
  <dcterms:created xsi:type="dcterms:W3CDTF">2017-07-07T10:59:11Z</dcterms:created>
  <dcterms:modified xsi:type="dcterms:W3CDTF">2018-09-25T12:22:31Z</dcterms:modified>
</cp:coreProperties>
</file>