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Службы\ОКПиЗ\Common\! закупки_2021_РЕГПОРЯДОК 44-ФЗ\7. КАП ремонт мягкой кровли по объектам ГУП РК КТКЕ в г. Симферополе\Для размещения\"/>
    </mc:Choice>
  </mc:AlternateContent>
  <bookViews>
    <workbookView xWindow="0" yWindow="0" windowWidth="28800" windowHeight="12450"/>
  </bookViews>
  <sheets>
    <sheet name="НМЦК нов" sheetId="2" r:id="rId1"/>
    <sheet name="Лист3" sheetId="3" r:id="rId2"/>
  </sheets>
  <definedNames>
    <definedName name="_xlnm.Print_Area" localSheetId="0">'НМЦК нов'!$A$1:$O$62</definedName>
  </definedNames>
  <calcPr calcId="162913"/>
</workbook>
</file>

<file path=xl/calcChain.xml><?xml version="1.0" encoding="utf-8"?>
<calcChain xmlns="http://schemas.openxmlformats.org/spreadsheetml/2006/main">
  <c r="M64" i="2" l="1"/>
  <c r="M65" i="2"/>
  <c r="K37" i="2" l="1"/>
  <c r="K36" i="2"/>
  <c r="K34" i="2"/>
  <c r="K33" i="2"/>
  <c r="K27" i="2"/>
  <c r="D28" i="2"/>
  <c r="K28" i="2" s="1"/>
  <c r="D29" i="2" l="1"/>
  <c r="K29" i="2" s="1"/>
  <c r="G49" i="2"/>
  <c r="D30" i="2" l="1"/>
  <c r="K30" i="2" s="1"/>
  <c r="M30" i="2" s="1"/>
  <c r="I53" i="2"/>
  <c r="N27" i="2" s="1"/>
  <c r="M37" i="2"/>
  <c r="O37" i="2" s="1"/>
  <c r="M36" i="2"/>
  <c r="O36" i="2" s="1"/>
  <c r="M34" i="2"/>
  <c r="M33" i="2"/>
  <c r="O33" i="2" s="1"/>
  <c r="M29" i="2"/>
  <c r="O29" i="2" s="1"/>
  <c r="M28" i="2"/>
  <c r="O28" i="2" s="1"/>
  <c r="M27" i="2"/>
  <c r="O27" i="2" l="1"/>
  <c r="O34" i="2"/>
  <c r="O30" i="2"/>
</calcChain>
</file>

<file path=xl/sharedStrings.xml><?xml version="1.0" encoding="utf-8"?>
<sst xmlns="http://schemas.openxmlformats.org/spreadsheetml/2006/main" count="56" uniqueCount="53">
  <si>
    <t xml:space="preserve">          Начальная (максимальная) цена контракта определена и обоснована посредством применения проектно-сметного метода.</t>
  </si>
  <si>
    <t>Начальная (максимальная) цена контракта с учетом индекса прогнозной инфляции на период выполнения работ</t>
  </si>
  <si>
    <t>Индекс
прогнозный
инфляции
на период
выполнения
работ</t>
  </si>
  <si>
    <t>Индекс
фактической
инфляции</t>
  </si>
  <si>
    <t>Стоимость работ в
ценах на дату
утверждения сметной
документации
III кв.2020 г.</t>
  </si>
  <si>
    <t>1.Основные характеристики объекта закупки</t>
  </si>
  <si>
    <t>2.Используемый метод определения НМЦК с обоснованием</t>
  </si>
  <si>
    <t>3.Дата подготовки НМЦК</t>
  </si>
  <si>
    <t>Расчет начальной (максимальной) цены контракта</t>
  </si>
  <si>
    <t>№ пп</t>
  </si>
  <si>
    <t>Номера глав, объектов, работ и затрат</t>
  </si>
  <si>
    <t>Сметная стоимость, тыс.руб.</t>
  </si>
  <si>
    <t xml:space="preserve">строитель-
ных работ
</t>
  </si>
  <si>
    <t>монтажных работ</t>
  </si>
  <si>
    <t>оборудования, мебели, инвентаря</t>
  </si>
  <si>
    <t>прочих</t>
  </si>
  <si>
    <t>Глава 1. Подготовка территории капитального ремонта</t>
  </si>
  <si>
    <t xml:space="preserve">Итого по Главе 1. </t>
  </si>
  <si>
    <t>Глава 2. Основные объекты строительства</t>
  </si>
  <si>
    <t>Номера сметных расчетов и смет</t>
  </si>
  <si>
    <t>Итого по Главе 2. "Основные объекты строительства"</t>
  </si>
  <si>
    <t>Итого по Главам 1-7</t>
  </si>
  <si>
    <t>Итого по Главам 1-8</t>
  </si>
  <si>
    <t>Итого по Главам 1-9</t>
  </si>
  <si>
    <t>Непредвиденные затраты</t>
  </si>
  <si>
    <t xml:space="preserve">Итого с учетом непредвиденных затрат </t>
  </si>
  <si>
    <t>Налоги и обязательные платежи</t>
  </si>
  <si>
    <t>Федеральный закон от 03.08.2018 №303-ФЗ</t>
  </si>
  <si>
    <t>НДС - 20%</t>
  </si>
  <si>
    <t>Итого:</t>
  </si>
  <si>
    <t xml:space="preserve">Доля сметной стоимости, подлежащая выполнению подрядчиком в 2021 </t>
  </si>
  <si>
    <t>=</t>
  </si>
  <si>
    <t>1.</t>
  </si>
  <si>
    <t>2.</t>
  </si>
  <si>
    <t>ежемесячный индекс прогноз на 2021 =</t>
  </si>
  <si>
    <t>Расчет индексов прогнозной инфляции (по письму Минэкономразвития России от 26.09.2019 г. № Д14и-32899, отрасль "Инвестиции в основной капитал"):</t>
  </si>
  <si>
    <t>С учетом полученных данных вычисляются прогнозные индексы для каждого периода исполнения контракта:</t>
  </si>
  <si>
    <t>К на 2021 =</t>
  </si>
  <si>
    <t>Итого индекс прогнозной инфляции</t>
  </si>
  <si>
    <t xml:space="preserve">       Начальная (максимальная) цена контракта сформирована в соответствии с Приказом Министерства строительства и жилищно-коммунального хозяйства Российской Федерации от 23.12.2019 № 841/пр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 и Методики составления сметы контракта, предметом которого являются строительство, реконструкция объектов капитального строительства".</t>
  </si>
  <si>
    <t>4. Определение НМЦК :</t>
  </si>
  <si>
    <t>Согласно п.2 ст.72 Бюджетного кодекса Российской Федерации Государственные (муниципальные) контракты заключаются в соответствии с планом-графиком закупок товаров, работ, услуг для обеспечения государственных (муниципальных) нужд, сформированным и утвержденным в установленном законодательством Российской Федерации о контрактной системе в сфере закупок товаров, работ, услуг для обеспечения государственных и муниципальных нужд порядке, и оплачиваются в пределах лимитов бюджетных обязательств.</t>
  </si>
  <si>
    <t>Стоимость работ в
ценах на дату
формирования
начальной
(максимальной)
цены контракта
III кв. 2021</t>
  </si>
  <si>
    <t>Индекс фактической инфляции =</t>
  </si>
  <si>
    <t>Капитальный ремонт мягкой кровли по объектам ГУП РК "Крымтеплокоммунэнерго" в г.Симферополе</t>
  </si>
  <si>
    <t>Непредвиденные затраты для объектов социальной сферы - 2%</t>
  </si>
  <si>
    <t>Методика опр. см. ст-ти №421/пр от04.08.2020  п.179</t>
  </si>
  <si>
    <t>"Капитальный ремонт мягкой кровли по объектам ГУП РК "Крымтеплокоммунэнерго" в г.Симферополе"</t>
  </si>
  <si>
    <t>29.10.2021 г.</t>
  </si>
  <si>
    <t xml:space="preserve">На основании Распоряжения Совета министров Республики Крым от 18 декабря 2020 г. №2032-р сумма лимитов бюджетных обязательств, выделеных в рамках "РАИП И Плана капитального ремонта Республики Крым"на выполнение работ по объекту: «Капитальный ремонт мягкой кровли по объектам ГУП РК "Крымтеплокоммунэнерго" в г.Симферополе» составляет 2 695 430 (два миллиона шестьсот девяносто пять тысяччетыреста тридцать рублей 00 копеек). </t>
  </si>
  <si>
    <t>ОБОСНОВАНИЕ НАЧАЛЬНОЙ (МАКСИМАЛЬНОЙ) ЦЕНЫ КОНТРАКТА 
на выполнение работ по объекту: «Капитальный ремонт мягкой кровли по объектам ГУП РК "Крымтеплокоммунэнерго" в г.Симферополе»</t>
  </si>
  <si>
    <t>Используется проектно-сметный метод. Информация о цене получена на основании сметной документации, положительное заключение по проверке достоверности определения сметной стоимости ГАУ РК «Государственная строительная экспертиза» №  91-1-1-2-054817-2021 от 24.09.2021 г.</t>
  </si>
  <si>
    <r>
      <t>Итого НМЦК:</t>
    </r>
    <r>
      <rPr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1910.163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тыс.руб. (один миллион девятьсот десять тысяч сто шестьдесят три руб. 00 коп.)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</si>
</sst>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00"/>
    <numFmt numFmtId="166" formatCode="0.00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1"/>
      <color theme="0" tint="-0.3499862666707357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4" fillId="0" borderId="1" xfId="0" applyFont="1" applyBorder="1"/>
    <xf numFmtId="2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 vertical="top"/>
    </xf>
    <xf numFmtId="166" fontId="0" fillId="0" borderId="1" xfId="0" applyNumberFormat="1" applyBorder="1" applyAlignment="1">
      <alignment horizontal="center" vertical="top"/>
    </xf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166" fontId="1" fillId="0" borderId="1" xfId="0" applyNumberFormat="1" applyFont="1" applyBorder="1" applyAlignment="1">
      <alignment horizontal="center" vertical="top"/>
    </xf>
    <xf numFmtId="165" fontId="0" fillId="0" borderId="0" xfId="0" applyNumberFormat="1" applyAlignment="1"/>
    <xf numFmtId="165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0" xfId="0" applyFont="1" applyAlignment="1">
      <alignment horizontal="justify" vertical="top" wrapText="1"/>
    </xf>
    <xf numFmtId="0" fontId="0" fillId="0" borderId="0" xfId="0" applyAlignment="1"/>
    <xf numFmtId="0" fontId="0" fillId="0" borderId="1" xfId="0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1" fontId="0" fillId="0" borderId="1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justify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2" fontId="0" fillId="0" borderId="1" xfId="0" applyNumberFormat="1" applyBorder="1" applyAlignment="1">
      <alignment horizontal="center" vertical="top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1080800</xdr:colOff>
      <xdr:row>48</xdr:row>
      <xdr:rowOff>17320</xdr:rowOff>
    </xdr:from>
    <xdr:to>
      <xdr:col>4</xdr:col>
      <xdr:colOff>587121</xdr:colOff>
      <xdr:row>48</xdr:row>
      <xdr:rowOff>65227</xdr:rowOff>
    </xdr:to>
    <xdr:sp macro="" textlink="">
      <xdr:nvSpPr>
        <xdr:cNvPr id="5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77140" y="16743220"/>
          <a:ext cx="2031970" cy="351906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43</xdr:row>
          <xdr:rowOff>0</xdr:rowOff>
        </xdr:from>
        <xdr:to>
          <xdr:col>4</xdr:col>
          <xdr:colOff>590550</xdr:colOff>
          <xdr:row>44</xdr:row>
          <xdr:rowOff>161925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1457325</xdr:colOff>
          <xdr:row>48</xdr:row>
          <xdr:rowOff>28575</xdr:rowOff>
        </xdr:from>
        <xdr:to>
          <xdr:col>6</xdr:col>
          <xdr:colOff>19050</xdr:colOff>
          <xdr:row>49</xdr:row>
          <xdr:rowOff>171450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_________Microsoft_Word1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tabSelected="1" view="pageBreakPreview" zoomScaleNormal="100" zoomScaleSheetLayoutView="100" workbookViewId="0">
      <selection activeCell="K63" sqref="K63"/>
    </sheetView>
  </sheetViews>
  <sheetFormatPr defaultRowHeight="15" x14ac:dyDescent="0.25"/>
  <cols>
    <col min="1" max="1" width="4.5703125" customWidth="1"/>
    <col min="2" max="2" width="12.85546875" customWidth="1"/>
    <col min="3" max="3" width="24.7109375" customWidth="1"/>
    <col min="4" max="4" width="13.28515625" customWidth="1"/>
    <col min="5" max="5" width="9.5703125" customWidth="1"/>
    <col min="6" max="6" width="3.5703125" customWidth="1"/>
    <col min="7" max="7" width="8.85546875" customWidth="1"/>
    <col min="8" max="8" width="3.5703125" customWidth="1"/>
    <col min="9" max="9" width="5.42578125" customWidth="1"/>
    <col min="10" max="10" width="3.5703125" customWidth="1"/>
    <col min="11" max="11" width="16.85546875" customWidth="1"/>
    <col min="12" max="12" width="12" customWidth="1"/>
    <col min="13" max="13" width="20.7109375" customWidth="1"/>
    <col min="14" max="14" width="14.28515625" customWidth="1"/>
    <col min="15" max="15" width="17.85546875" customWidth="1"/>
  </cols>
  <sheetData>
    <row r="1" spans="1:15" ht="18.75" customHeight="1" x14ac:dyDescent="0.25">
      <c r="A1" s="31" t="s">
        <v>50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8.7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6.7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2.25" customHeight="1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15.75" x14ac:dyDescent="0.25">
      <c r="L5" s="27"/>
      <c r="M5" s="27"/>
      <c r="N5" s="27"/>
      <c r="O5" s="27"/>
    </row>
    <row r="6" spans="1:15" ht="18.75" customHeight="1" x14ac:dyDescent="0.25">
      <c r="A6" s="28" t="s">
        <v>39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5" ht="18.75" customHeight="1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5" ht="18.75" customHeight="1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5" ht="24.75" customHeight="1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ht="12.75" hidden="1" customHeight="1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1:15" ht="15" hidden="1" customHeight="1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5" ht="15" hidden="1" customHeight="1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1:15" ht="15" customHeight="1" x14ac:dyDescent="0.25">
      <c r="A13" s="28" t="s">
        <v>0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ht="8.25" customHeight="1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ht="8.25" customHeight="1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pans="1:15" ht="30" customHeight="1" x14ac:dyDescent="0.25">
      <c r="A16" s="29" t="s">
        <v>5</v>
      </c>
      <c r="B16" s="29"/>
      <c r="C16" s="29"/>
      <c r="D16" s="29"/>
      <c r="E16" s="29"/>
      <c r="F16" s="29"/>
      <c r="G16" s="29"/>
      <c r="H16" s="30" t="s">
        <v>47</v>
      </c>
      <c r="I16" s="30"/>
      <c r="J16" s="30"/>
      <c r="K16" s="30"/>
      <c r="L16" s="30"/>
      <c r="M16" s="30"/>
      <c r="N16" s="30"/>
      <c r="O16" s="30"/>
    </row>
    <row r="17" spans="1:15" ht="65.25" customHeight="1" x14ac:dyDescent="0.25">
      <c r="A17" s="29" t="s">
        <v>6</v>
      </c>
      <c r="B17" s="29"/>
      <c r="C17" s="29"/>
      <c r="D17" s="29"/>
      <c r="E17" s="29"/>
      <c r="F17" s="29"/>
      <c r="G17" s="29"/>
      <c r="H17" s="30" t="s">
        <v>51</v>
      </c>
      <c r="I17" s="30"/>
      <c r="J17" s="30"/>
      <c r="K17" s="30"/>
      <c r="L17" s="30"/>
      <c r="M17" s="30"/>
      <c r="N17" s="30"/>
      <c r="O17" s="30"/>
    </row>
    <row r="18" spans="1:15" ht="15.75" x14ac:dyDescent="0.25">
      <c r="A18" s="29" t="s">
        <v>7</v>
      </c>
      <c r="B18" s="29"/>
      <c r="C18" s="29"/>
      <c r="D18" s="29"/>
      <c r="E18" s="29"/>
      <c r="F18" s="29"/>
      <c r="G18" s="29"/>
      <c r="H18" s="30" t="s">
        <v>48</v>
      </c>
      <c r="I18" s="30"/>
      <c r="J18" s="30"/>
      <c r="K18" s="30"/>
      <c r="L18" s="30"/>
      <c r="M18" s="30"/>
      <c r="N18" s="30"/>
      <c r="O18" s="30"/>
    </row>
    <row r="19" spans="1:15" ht="15.75" x14ac:dyDescent="0.25">
      <c r="A19" s="34" t="s">
        <v>8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1:15" x14ac:dyDescent="0.25">
      <c r="A20" s="33" t="s">
        <v>9</v>
      </c>
      <c r="B20" s="4"/>
      <c r="C20" s="33" t="s">
        <v>11</v>
      </c>
      <c r="D20" s="33"/>
      <c r="E20" s="33"/>
      <c r="F20" s="33"/>
      <c r="G20" s="33"/>
      <c r="H20" s="33"/>
      <c r="I20" s="33"/>
      <c r="J20" s="33"/>
      <c r="K20" s="33" t="s">
        <v>4</v>
      </c>
      <c r="L20" s="33" t="s">
        <v>3</v>
      </c>
      <c r="M20" s="33" t="s">
        <v>42</v>
      </c>
      <c r="N20" s="33" t="s">
        <v>2</v>
      </c>
      <c r="O20" s="33" t="s">
        <v>1</v>
      </c>
    </row>
    <row r="21" spans="1:15" ht="105.75" customHeight="1" x14ac:dyDescent="0.25">
      <c r="A21" s="33"/>
      <c r="B21" s="21" t="s">
        <v>19</v>
      </c>
      <c r="C21" s="21" t="s">
        <v>10</v>
      </c>
      <c r="D21" s="21" t="s">
        <v>12</v>
      </c>
      <c r="E21" s="33" t="s">
        <v>13</v>
      </c>
      <c r="F21" s="33"/>
      <c r="G21" s="33" t="s">
        <v>14</v>
      </c>
      <c r="H21" s="33"/>
      <c r="I21" s="33" t="s">
        <v>15</v>
      </c>
      <c r="J21" s="33"/>
      <c r="K21" s="33"/>
      <c r="L21" s="33"/>
      <c r="M21" s="33"/>
      <c r="N21" s="33"/>
      <c r="O21" s="33"/>
    </row>
    <row r="22" spans="1:15" s="19" customFormat="1" x14ac:dyDescent="0.25">
      <c r="A22" s="5">
        <v>1</v>
      </c>
      <c r="B22" s="6">
        <v>2</v>
      </c>
      <c r="C22" s="21">
        <v>3</v>
      </c>
      <c r="D22" s="5">
        <v>4</v>
      </c>
      <c r="E22" s="33">
        <v>5</v>
      </c>
      <c r="F22" s="33"/>
      <c r="G22" s="33">
        <v>6</v>
      </c>
      <c r="H22" s="33"/>
      <c r="I22" s="33">
        <v>7</v>
      </c>
      <c r="J22" s="33"/>
      <c r="K22" s="5">
        <v>8</v>
      </c>
      <c r="L22" s="5">
        <v>9</v>
      </c>
      <c r="M22" s="5">
        <v>10</v>
      </c>
      <c r="N22" s="5">
        <v>11</v>
      </c>
      <c r="O22" s="5">
        <v>12</v>
      </c>
    </row>
    <row r="23" spans="1:15" x14ac:dyDescent="0.25">
      <c r="A23" s="7" t="s">
        <v>16</v>
      </c>
      <c r="B23" s="4"/>
      <c r="C23" s="4"/>
      <c r="D23" s="4"/>
      <c r="E23" s="33"/>
      <c r="F23" s="33"/>
      <c r="G23" s="33"/>
      <c r="H23" s="33"/>
      <c r="I23" s="33"/>
      <c r="J23" s="33"/>
      <c r="K23" s="4"/>
      <c r="L23" s="4"/>
      <c r="M23" s="4"/>
      <c r="N23" s="4"/>
      <c r="O23" s="4"/>
    </row>
    <row r="24" spans="1:15" x14ac:dyDescent="0.25">
      <c r="A24" s="4"/>
      <c r="B24" s="4"/>
      <c r="C24" s="4"/>
      <c r="D24" s="4"/>
      <c r="E24" s="33"/>
      <c r="F24" s="33"/>
      <c r="G24" s="33"/>
      <c r="H24" s="33"/>
      <c r="I24" s="33"/>
      <c r="J24" s="33"/>
      <c r="K24" s="4"/>
      <c r="L24" s="4"/>
      <c r="M24" s="4"/>
      <c r="N24" s="4"/>
      <c r="O24" s="4"/>
    </row>
    <row r="25" spans="1:15" x14ac:dyDescent="0.25">
      <c r="A25" s="7" t="s">
        <v>17</v>
      </c>
      <c r="B25" s="4"/>
      <c r="C25" s="4"/>
      <c r="D25" s="8">
        <v>0</v>
      </c>
      <c r="E25" s="35">
        <v>0</v>
      </c>
      <c r="F25" s="35"/>
      <c r="G25" s="35">
        <v>0</v>
      </c>
      <c r="H25" s="35"/>
      <c r="I25" s="35">
        <v>0</v>
      </c>
      <c r="J25" s="35"/>
      <c r="K25" s="8">
        <v>0</v>
      </c>
      <c r="L25" s="8"/>
      <c r="M25" s="8">
        <v>0</v>
      </c>
      <c r="N25" s="8"/>
      <c r="O25" s="8">
        <v>0</v>
      </c>
    </row>
    <row r="26" spans="1:15" x14ac:dyDescent="0.25">
      <c r="A26" s="7" t="s">
        <v>18</v>
      </c>
      <c r="B26" s="4"/>
      <c r="C26" s="4"/>
      <c r="D26" s="4"/>
      <c r="E26" s="33"/>
      <c r="F26" s="33"/>
      <c r="G26" s="33"/>
      <c r="H26" s="33"/>
      <c r="I26" s="33"/>
      <c r="J26" s="33"/>
      <c r="K26" s="4"/>
      <c r="L26" s="4"/>
      <c r="M26" s="4"/>
      <c r="N26" s="4"/>
      <c r="O26" s="4"/>
    </row>
    <row r="27" spans="1:15" ht="75" x14ac:dyDescent="0.25">
      <c r="A27" s="4">
        <v>2</v>
      </c>
      <c r="B27" s="9">
        <v>36893</v>
      </c>
      <c r="C27" s="6" t="s">
        <v>44</v>
      </c>
      <c r="D27" s="25">
        <v>1518.66</v>
      </c>
      <c r="E27" s="33">
        <v>0</v>
      </c>
      <c r="F27" s="33"/>
      <c r="G27" s="35">
        <v>0</v>
      </c>
      <c r="H27" s="35"/>
      <c r="I27" s="37">
        <v>0</v>
      </c>
      <c r="J27" s="37"/>
      <c r="K27" s="25">
        <f>D27</f>
        <v>1518.66</v>
      </c>
      <c r="L27" s="26">
        <v>1</v>
      </c>
      <c r="M27" s="11">
        <f>K27*L27</f>
        <v>1518.66</v>
      </c>
      <c r="N27" s="11">
        <f>I53</f>
        <v>1.0276075626850494</v>
      </c>
      <c r="O27" s="11">
        <f>M27*N27</f>
        <v>1560.5865011472772</v>
      </c>
    </row>
    <row r="28" spans="1:15" ht="30" customHeight="1" x14ac:dyDescent="0.25">
      <c r="A28" s="38" t="s">
        <v>20</v>
      </c>
      <c r="B28" s="38"/>
      <c r="C28" s="38"/>
      <c r="D28" s="25">
        <f>D27</f>
        <v>1518.66</v>
      </c>
      <c r="E28" s="33">
        <v>0</v>
      </c>
      <c r="F28" s="33"/>
      <c r="G28" s="35">
        <v>0</v>
      </c>
      <c r="H28" s="35"/>
      <c r="I28" s="37">
        <v>0</v>
      </c>
      <c r="J28" s="37"/>
      <c r="K28" s="25">
        <f>D28</f>
        <v>1518.66</v>
      </c>
      <c r="L28" s="10">
        <v>1</v>
      </c>
      <c r="M28" s="11">
        <f t="shared" ref="M28:M30" si="0">K28*L28</f>
        <v>1518.66</v>
      </c>
      <c r="N28" s="11">
        <v>1.0276099999999999</v>
      </c>
      <c r="O28" s="11">
        <f t="shared" ref="O28:O30" si="1">M28*N28</f>
        <v>1560.5902025999999</v>
      </c>
    </row>
    <row r="29" spans="1:15" ht="23.25" customHeight="1" x14ac:dyDescent="0.25">
      <c r="A29" s="4">
        <v>7</v>
      </c>
      <c r="B29" s="36" t="s">
        <v>21</v>
      </c>
      <c r="C29" s="36"/>
      <c r="D29" s="25">
        <f>D28</f>
        <v>1518.66</v>
      </c>
      <c r="E29" s="33">
        <v>0</v>
      </c>
      <c r="F29" s="33"/>
      <c r="G29" s="35">
        <v>0</v>
      </c>
      <c r="H29" s="35"/>
      <c r="I29" s="37">
        <v>0</v>
      </c>
      <c r="J29" s="37"/>
      <c r="K29" s="25">
        <f>D29</f>
        <v>1518.66</v>
      </c>
      <c r="L29" s="10">
        <v>1</v>
      </c>
      <c r="M29" s="11">
        <f t="shared" si="0"/>
        <v>1518.66</v>
      </c>
      <c r="N29" s="11">
        <v>1.0276099999999999</v>
      </c>
      <c r="O29" s="11">
        <f t="shared" si="1"/>
        <v>1560.5902025999999</v>
      </c>
    </row>
    <row r="30" spans="1:15" ht="15.75" x14ac:dyDescent="0.25">
      <c r="A30" s="4">
        <v>8</v>
      </c>
      <c r="B30" s="36" t="s">
        <v>22</v>
      </c>
      <c r="C30" s="36"/>
      <c r="D30" s="25">
        <f>D29</f>
        <v>1518.66</v>
      </c>
      <c r="E30" s="33">
        <v>0</v>
      </c>
      <c r="F30" s="33"/>
      <c r="G30" s="35">
        <v>0</v>
      </c>
      <c r="H30" s="35"/>
      <c r="I30" s="37">
        <v>0</v>
      </c>
      <c r="J30" s="37"/>
      <c r="K30" s="25">
        <f>D30</f>
        <v>1518.66</v>
      </c>
      <c r="L30" s="10">
        <v>1</v>
      </c>
      <c r="M30" s="11">
        <f t="shared" si="0"/>
        <v>1518.66</v>
      </c>
      <c r="N30" s="11">
        <v>1.0276099999999999</v>
      </c>
      <c r="O30" s="11">
        <f t="shared" si="1"/>
        <v>1560.5902025999999</v>
      </c>
    </row>
    <row r="31" spans="1:15" x14ac:dyDescent="0.25">
      <c r="A31" s="4">
        <v>9</v>
      </c>
      <c r="B31" s="36" t="s">
        <v>23</v>
      </c>
      <c r="C31" s="36"/>
      <c r="D31" s="4"/>
      <c r="E31" s="33"/>
      <c r="F31" s="33"/>
      <c r="G31" s="33"/>
      <c r="H31" s="33"/>
      <c r="I31" s="33"/>
      <c r="J31" s="33"/>
      <c r="K31" s="4"/>
      <c r="L31" s="4"/>
      <c r="M31" s="4"/>
      <c r="N31" s="11">
        <v>1.0276099999999999</v>
      </c>
      <c r="O31" s="4"/>
    </row>
    <row r="32" spans="1:15" x14ac:dyDescent="0.25">
      <c r="A32" s="4"/>
      <c r="B32" s="36" t="s">
        <v>24</v>
      </c>
      <c r="C32" s="36"/>
      <c r="D32" s="4"/>
      <c r="E32" s="33"/>
      <c r="F32" s="33"/>
      <c r="G32" s="33"/>
      <c r="H32" s="33"/>
      <c r="I32" s="33"/>
      <c r="J32" s="33"/>
      <c r="K32" s="4"/>
      <c r="L32" s="4"/>
      <c r="M32" s="4"/>
      <c r="N32" s="11">
        <v>1.0276099999999999</v>
      </c>
      <c r="O32" s="4"/>
    </row>
    <row r="33" spans="1:15" ht="75" x14ac:dyDescent="0.25">
      <c r="A33" s="4">
        <v>10</v>
      </c>
      <c r="B33" s="6" t="s">
        <v>46</v>
      </c>
      <c r="C33" s="6" t="s">
        <v>45</v>
      </c>
      <c r="D33" s="21">
        <v>30.37</v>
      </c>
      <c r="E33" s="33">
        <v>0</v>
      </c>
      <c r="F33" s="33"/>
      <c r="G33" s="35">
        <v>0</v>
      </c>
      <c r="H33" s="35"/>
      <c r="I33" s="37">
        <v>0</v>
      </c>
      <c r="J33" s="37"/>
      <c r="K33" s="24">
        <f>D33</f>
        <v>30.37</v>
      </c>
      <c r="L33" s="10">
        <v>1</v>
      </c>
      <c r="M33" s="11">
        <f>K33*L33</f>
        <v>30.37</v>
      </c>
      <c r="N33" s="11">
        <v>1.0276099999999999</v>
      </c>
      <c r="O33" s="11">
        <f>M33*N33</f>
        <v>31.2085157</v>
      </c>
    </row>
    <row r="34" spans="1:15" ht="15" customHeight="1" x14ac:dyDescent="0.25">
      <c r="A34" s="38" t="s">
        <v>25</v>
      </c>
      <c r="B34" s="38" t="s">
        <v>25</v>
      </c>
      <c r="C34" s="38"/>
      <c r="D34" s="21">
        <v>1549.03</v>
      </c>
      <c r="E34" s="33">
        <v>0</v>
      </c>
      <c r="F34" s="33"/>
      <c r="G34" s="35">
        <v>0</v>
      </c>
      <c r="H34" s="35"/>
      <c r="I34" s="37">
        <v>0</v>
      </c>
      <c r="J34" s="37"/>
      <c r="K34" s="24">
        <f>D34</f>
        <v>1549.03</v>
      </c>
      <c r="L34" s="10">
        <v>1</v>
      </c>
      <c r="M34" s="11">
        <f>K34*L34</f>
        <v>1549.03</v>
      </c>
      <c r="N34" s="11">
        <v>1.0276099999999999</v>
      </c>
      <c r="O34" s="11">
        <f>M34*N34</f>
        <v>1591.7987182999998</v>
      </c>
    </row>
    <row r="35" spans="1:15" x14ac:dyDescent="0.25">
      <c r="A35" s="38" t="s">
        <v>26</v>
      </c>
      <c r="B35" s="38"/>
      <c r="C35" s="38"/>
      <c r="D35" s="4"/>
      <c r="E35" s="33"/>
      <c r="F35" s="33"/>
      <c r="G35" s="33"/>
      <c r="H35" s="33"/>
      <c r="I35" s="33"/>
      <c r="J35" s="33"/>
      <c r="K35" s="4"/>
      <c r="L35" s="4"/>
      <c r="M35" s="4"/>
      <c r="N35" s="11">
        <v>1.0276099999999999</v>
      </c>
      <c r="O35" s="4"/>
    </row>
    <row r="36" spans="1:15" ht="60" x14ac:dyDescent="0.25">
      <c r="A36" s="4"/>
      <c r="B36" s="6" t="s">
        <v>27</v>
      </c>
      <c r="C36" s="6" t="s">
        <v>28</v>
      </c>
      <c r="D36" s="21">
        <v>309.81</v>
      </c>
      <c r="E36" s="33">
        <v>0</v>
      </c>
      <c r="F36" s="33"/>
      <c r="G36" s="35">
        <v>0</v>
      </c>
      <c r="H36" s="35"/>
      <c r="I36" s="37">
        <v>0</v>
      </c>
      <c r="J36" s="37"/>
      <c r="K36" s="10">
        <f>D36</f>
        <v>309.81</v>
      </c>
      <c r="L36" s="10">
        <v>1</v>
      </c>
      <c r="M36" s="11">
        <f>K36*L36</f>
        <v>309.81</v>
      </c>
      <c r="N36" s="11">
        <v>1.0276099999999999</v>
      </c>
      <c r="O36" s="11">
        <f>M36*N36</f>
        <v>318.36385409999997</v>
      </c>
    </row>
    <row r="37" spans="1:15" s="1" customFormat="1" x14ac:dyDescent="0.25">
      <c r="A37" s="12"/>
      <c r="B37" s="36" t="s">
        <v>29</v>
      </c>
      <c r="C37" s="36"/>
      <c r="D37" s="20">
        <v>1858.84</v>
      </c>
      <c r="E37" s="39">
        <v>0</v>
      </c>
      <c r="F37" s="39"/>
      <c r="G37" s="40">
        <v>0</v>
      </c>
      <c r="H37" s="40"/>
      <c r="I37" s="41">
        <v>0</v>
      </c>
      <c r="J37" s="41"/>
      <c r="K37" s="13">
        <f>D37</f>
        <v>1858.84</v>
      </c>
      <c r="L37" s="10">
        <v>1</v>
      </c>
      <c r="M37" s="11">
        <f>K37*L37</f>
        <v>1858.84</v>
      </c>
      <c r="N37" s="11">
        <v>1.0276099999999999</v>
      </c>
      <c r="O37" s="14">
        <f>M37*N37</f>
        <v>1910.1625723999998</v>
      </c>
    </row>
    <row r="39" spans="1:15" x14ac:dyDescent="0.25">
      <c r="A39" t="s">
        <v>32</v>
      </c>
      <c r="B39" s="23" t="s">
        <v>43</v>
      </c>
      <c r="D39" s="15">
        <v>1</v>
      </c>
    </row>
    <row r="40" spans="1:15" ht="30.75" customHeight="1" x14ac:dyDescent="0.25">
      <c r="A40" t="s">
        <v>33</v>
      </c>
      <c r="B40" s="45" t="s">
        <v>35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</row>
    <row r="41" spans="1:15" x14ac:dyDescent="0.25">
      <c r="B41" s="47" t="s">
        <v>30</v>
      </c>
      <c r="C41" s="47"/>
      <c r="D41" s="47"/>
      <c r="E41" s="47"/>
      <c r="F41" s="47"/>
      <c r="G41" s="47"/>
      <c r="H41" s="47"/>
      <c r="I41" s="47"/>
      <c r="J41" s="47"/>
      <c r="K41" s="47"/>
      <c r="L41" s="2">
        <v>1</v>
      </c>
    </row>
    <row r="42" spans="1:15" x14ac:dyDescent="0.25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3"/>
    </row>
    <row r="43" spans="1:15" x14ac:dyDescent="0.25">
      <c r="L43" s="2"/>
    </row>
    <row r="44" spans="1:15" x14ac:dyDescent="0.25">
      <c r="B44" s="48" t="s">
        <v>34</v>
      </c>
      <c r="C44" s="48"/>
      <c r="D44" s="48"/>
      <c r="F44" t="s">
        <v>31</v>
      </c>
      <c r="G44" s="16">
        <v>1.0030300000000001</v>
      </c>
    </row>
    <row r="45" spans="1:15" x14ac:dyDescent="0.25">
      <c r="B45" s="17"/>
      <c r="C45" s="17"/>
      <c r="D45" s="17"/>
    </row>
    <row r="46" spans="1:15" hidden="1" x14ac:dyDescent="0.25">
      <c r="B46" s="17"/>
      <c r="C46" s="17"/>
      <c r="D46" s="17"/>
    </row>
    <row r="47" spans="1:15" hidden="1" x14ac:dyDescent="0.25">
      <c r="B47" s="17"/>
      <c r="C47" s="17"/>
      <c r="D47" s="17"/>
    </row>
    <row r="48" spans="1:15" x14ac:dyDescent="0.25">
      <c r="B48" t="s">
        <v>36</v>
      </c>
    </row>
    <row r="49" spans="1:15" x14ac:dyDescent="0.25">
      <c r="C49" s="18" t="s">
        <v>37</v>
      </c>
      <c r="F49" t="s">
        <v>31</v>
      </c>
      <c r="G49" s="49">
        <f>M64</f>
        <v>1.0276075626850494</v>
      </c>
      <c r="H49" s="49"/>
    </row>
    <row r="51" spans="1:15" hidden="1" x14ac:dyDescent="0.25">
      <c r="C51" s="19"/>
      <c r="I51" s="42"/>
      <c r="J51" s="42"/>
    </row>
    <row r="52" spans="1:15" hidden="1" x14ac:dyDescent="0.25"/>
    <row r="53" spans="1:15" x14ac:dyDescent="0.25">
      <c r="B53" s="43" t="s">
        <v>38</v>
      </c>
      <c r="C53" s="43"/>
      <c r="D53" s="44"/>
      <c r="E53" s="44"/>
      <c r="F53" s="44"/>
      <c r="G53" s="44"/>
      <c r="H53" s="19" t="s">
        <v>31</v>
      </c>
      <c r="I53" s="42">
        <f>G49*L41+I51*L42</f>
        <v>1.0276075626850494</v>
      </c>
      <c r="J53" s="42"/>
    </row>
    <row r="54" spans="1:15" ht="15.75" x14ac:dyDescent="0.25">
      <c r="A54" s="29" t="s">
        <v>40</v>
      </c>
      <c r="B54" s="29"/>
      <c r="C54" s="29"/>
      <c r="D54" s="29"/>
      <c r="E54" s="29"/>
      <c r="F54" s="29"/>
      <c r="G54" s="29"/>
      <c r="H54" s="19"/>
    </row>
    <row r="55" spans="1:15" x14ac:dyDescent="0.25">
      <c r="A55" s="45" t="s">
        <v>41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</row>
    <row r="56" spans="1:15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</row>
    <row r="57" spans="1:15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</row>
    <row r="58" spans="1:15" ht="42.6" customHeight="1" x14ac:dyDescent="0.25">
      <c r="A58" s="46" t="s">
        <v>49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</row>
    <row r="60" spans="1:15" x14ac:dyDescent="0.25"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</row>
    <row r="61" spans="1:15" ht="15.75" x14ac:dyDescent="0.25">
      <c r="B61" s="50" t="s">
        <v>52</v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</row>
    <row r="64" spans="1:15" x14ac:dyDescent="0.25">
      <c r="M64" s="51">
        <f>(POWER(1.00303,8)+POWER(1.00303,10))/2</f>
        <v>1.0276075626850494</v>
      </c>
      <c r="N64" s="51"/>
    </row>
    <row r="65" spans="13:14" x14ac:dyDescent="0.25">
      <c r="M65" s="51">
        <f>POWER(1.00303,5)*(1.00303+POWER(1.00303,10))/2</f>
        <v>1.032372519350709</v>
      </c>
      <c r="N65" s="51"/>
    </row>
    <row r="66" spans="13:14" x14ac:dyDescent="0.25">
      <c r="M66" s="51"/>
      <c r="N66" s="51"/>
    </row>
  </sheetData>
  <mergeCells count="91">
    <mergeCell ref="I53:J53"/>
    <mergeCell ref="B60:O60"/>
    <mergeCell ref="B61:O61"/>
    <mergeCell ref="I51:J51"/>
    <mergeCell ref="B53:C53"/>
    <mergeCell ref="D53:G53"/>
    <mergeCell ref="A54:G54"/>
    <mergeCell ref="A55:O57"/>
    <mergeCell ref="A58:O58"/>
    <mergeCell ref="B40:L40"/>
    <mergeCell ref="B41:K41"/>
    <mergeCell ref="B42:K42"/>
    <mergeCell ref="B44:D44"/>
    <mergeCell ref="G49:H49"/>
    <mergeCell ref="B37:C37"/>
    <mergeCell ref="E37:F37"/>
    <mergeCell ref="G37:H37"/>
    <mergeCell ref="I37:J37"/>
    <mergeCell ref="A35:C35"/>
    <mergeCell ref="E35:F35"/>
    <mergeCell ref="G35:H35"/>
    <mergeCell ref="I35:J35"/>
    <mergeCell ref="E36:F36"/>
    <mergeCell ref="G36:H36"/>
    <mergeCell ref="I36:J36"/>
    <mergeCell ref="E33:F33"/>
    <mergeCell ref="G33:H33"/>
    <mergeCell ref="I33:J33"/>
    <mergeCell ref="A34:C34"/>
    <mergeCell ref="E34:F34"/>
    <mergeCell ref="G34:H34"/>
    <mergeCell ref="I34:J34"/>
    <mergeCell ref="B31:C31"/>
    <mergeCell ref="E31:F31"/>
    <mergeCell ref="G31:H31"/>
    <mergeCell ref="I31:J31"/>
    <mergeCell ref="B32:C32"/>
    <mergeCell ref="E32:F32"/>
    <mergeCell ref="G32:H32"/>
    <mergeCell ref="I32:J32"/>
    <mergeCell ref="B29:C29"/>
    <mergeCell ref="E29:F29"/>
    <mergeCell ref="G29:H29"/>
    <mergeCell ref="I29:J29"/>
    <mergeCell ref="B30:C30"/>
    <mergeCell ref="E30:F30"/>
    <mergeCell ref="G30:H30"/>
    <mergeCell ref="I30:J30"/>
    <mergeCell ref="E27:F27"/>
    <mergeCell ref="G27:H27"/>
    <mergeCell ref="I27:J27"/>
    <mergeCell ref="A28:C28"/>
    <mergeCell ref="E28:F28"/>
    <mergeCell ref="G28:H28"/>
    <mergeCell ref="I28:J28"/>
    <mergeCell ref="E25:F25"/>
    <mergeCell ref="G25:H25"/>
    <mergeCell ref="I25:J25"/>
    <mergeCell ref="E26:F26"/>
    <mergeCell ref="G26:H26"/>
    <mergeCell ref="I26:J26"/>
    <mergeCell ref="E23:F23"/>
    <mergeCell ref="G23:H23"/>
    <mergeCell ref="I23:J23"/>
    <mergeCell ref="E24:F24"/>
    <mergeCell ref="G24:H24"/>
    <mergeCell ref="I24:J24"/>
    <mergeCell ref="N20:N21"/>
    <mergeCell ref="O20:O21"/>
    <mergeCell ref="E21:F21"/>
    <mergeCell ref="G21:H21"/>
    <mergeCell ref="I21:J21"/>
    <mergeCell ref="E22:F22"/>
    <mergeCell ref="G22:H22"/>
    <mergeCell ref="I22:J22"/>
    <mergeCell ref="A17:G17"/>
    <mergeCell ref="H17:O17"/>
    <mergeCell ref="A18:G18"/>
    <mergeCell ref="H18:O18"/>
    <mergeCell ref="A19:O19"/>
    <mergeCell ref="A20:A21"/>
    <mergeCell ref="C20:J20"/>
    <mergeCell ref="K20:K21"/>
    <mergeCell ref="L20:L21"/>
    <mergeCell ref="M20:M21"/>
    <mergeCell ref="L5:O5"/>
    <mergeCell ref="A6:O12"/>
    <mergeCell ref="A13:O14"/>
    <mergeCell ref="A16:G16"/>
    <mergeCell ref="H16:O16"/>
    <mergeCell ref="A1:O4"/>
  </mergeCells>
  <pageMargins left="0.55000000000000004" right="0.32" top="0.42" bottom="0.31" header="0.3" footer="0.19"/>
  <pageSetup paperSize="9" scale="80" fitToHeight="0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r:id="rId5">
            <anchor moveWithCells="1">
              <from>
                <xdr:col>4</xdr:col>
                <xdr:colOff>0</xdr:colOff>
                <xdr:row>43</xdr:row>
                <xdr:rowOff>0</xdr:rowOff>
              </from>
              <to>
                <xdr:col>4</xdr:col>
                <xdr:colOff>590550</xdr:colOff>
                <xdr:row>44</xdr:row>
                <xdr:rowOff>161925</xdr:rowOff>
              </to>
            </anchor>
          </objectPr>
        </oleObject>
      </mc:Choice>
      <mc:Fallback>
        <oleObject progId="Word.Document.12" shapeId="2049" r:id="rId4"/>
      </mc:Fallback>
    </mc:AlternateContent>
    <mc:AlternateContent xmlns:mc="http://schemas.openxmlformats.org/markup-compatibility/2006">
      <mc:Choice Requires="x14">
        <oleObject progId="Word.Document.12" shapeId="2052" r:id="rId6">
          <objectPr defaultSize="0" r:id="rId7">
            <anchor moveWithCells="1">
              <from>
                <xdr:col>2</xdr:col>
                <xdr:colOff>1457325</xdr:colOff>
                <xdr:row>48</xdr:row>
                <xdr:rowOff>28575</xdr:rowOff>
              </from>
              <to>
                <xdr:col>6</xdr:col>
                <xdr:colOff>19050</xdr:colOff>
                <xdr:row>49</xdr:row>
                <xdr:rowOff>171450</xdr:rowOff>
              </to>
            </anchor>
          </objectPr>
        </oleObject>
      </mc:Choice>
      <mc:Fallback>
        <oleObject progId="Word.Document.12" shapeId="2052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 нов</vt:lpstr>
      <vt:lpstr>Лист3</vt:lpstr>
      <vt:lpstr>'НМЦК нов'!Область_печати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Орехова Анна Андреевна</cp:lastModifiedBy>
  <cp:lastPrinted>2021-11-01T11:36:17Z</cp:lastPrinted>
  <dcterms:created xsi:type="dcterms:W3CDTF">2021-03-25T06:47:34Z</dcterms:created>
  <dcterms:modified xsi:type="dcterms:W3CDTF">2021-11-16T11:23:54Z</dcterms:modified>
</cp:coreProperties>
</file>